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италий\Desktop\Новая папка (2)\Штатные расписания по Д-С\"/>
    </mc:Choice>
  </mc:AlternateContent>
  <bookViews>
    <workbookView xWindow="195" yWindow="15" windowWidth="10365" windowHeight="8040"/>
  </bookViews>
  <sheets>
    <sheet name="01" sheetId="31" r:id="rId1"/>
  </sheets>
  <definedNames>
    <definedName name="_xlnm.Print_Titles" localSheetId="0">'01'!$24:$26</definedName>
  </definedNames>
  <calcPr calcId="162913" fullCalcOnLoad="1"/>
</workbook>
</file>

<file path=xl/calcChain.xml><?xml version="1.0" encoding="utf-8"?>
<calcChain xmlns="http://schemas.openxmlformats.org/spreadsheetml/2006/main">
  <c r="F32" i="31" l="1"/>
  <c r="G32" i="31"/>
  <c r="H32" i="31"/>
  <c r="F29" i="31"/>
  <c r="G29" i="31" s="1"/>
  <c r="O29" i="31" s="1"/>
  <c r="F27" i="31"/>
  <c r="G27" i="31"/>
  <c r="H27" i="31"/>
  <c r="O27" i="31"/>
  <c r="F28" i="31"/>
  <c r="M28" i="31"/>
  <c r="G28" i="31" s="1"/>
  <c r="O28" i="31" s="1"/>
  <c r="J28" i="31"/>
  <c r="F30" i="31"/>
  <c r="G30" i="31" s="1"/>
  <c r="H30" i="31"/>
  <c r="H44" i="31" s="1"/>
  <c r="F31" i="31"/>
  <c r="G31" i="31" s="1"/>
  <c r="H31" i="31"/>
  <c r="F33" i="31"/>
  <c r="J33" i="31" s="1"/>
  <c r="F34" i="31"/>
  <c r="J34" i="31"/>
  <c r="O34" i="31" s="1"/>
  <c r="F35" i="31"/>
  <c r="F36" i="31"/>
  <c r="L36" i="31" s="1"/>
  <c r="F37" i="31"/>
  <c r="L37" i="31"/>
  <c r="O37" i="31" s="1"/>
  <c r="F38" i="31"/>
  <c r="O38" i="31" s="1"/>
  <c r="F39" i="31"/>
  <c r="L39" i="31" s="1"/>
  <c r="O39" i="31" s="1"/>
  <c r="F40" i="31"/>
  <c r="O40" i="31"/>
  <c r="F41" i="31"/>
  <c r="J41" i="31"/>
  <c r="O41" i="31" s="1"/>
  <c r="F42" i="31"/>
  <c r="O42" i="31" s="1"/>
  <c r="F43" i="31"/>
  <c r="K43" i="31" s="1"/>
  <c r="C44" i="31"/>
  <c r="F44" i="31"/>
  <c r="K44" i="31" l="1"/>
  <c r="O43" i="31"/>
  <c r="O36" i="31"/>
  <c r="L44" i="31"/>
  <c r="O33" i="31"/>
  <c r="J44" i="31"/>
  <c r="I35" i="31"/>
  <c r="I44" i="31" s="1"/>
  <c r="M44" i="31"/>
  <c r="O31" i="31"/>
  <c r="O30" i="31"/>
  <c r="O35" i="31" l="1"/>
</calcChain>
</file>

<file path=xl/sharedStrings.xml><?xml version="1.0" encoding="utf-8"?>
<sst xmlns="http://schemas.openxmlformats.org/spreadsheetml/2006/main" count="82" uniqueCount="79">
  <si>
    <t>№ п.п.</t>
  </si>
  <si>
    <t>Назва структурного підрозділу та посад</t>
  </si>
  <si>
    <t>Кількість штатних посад</t>
  </si>
  <si>
    <t>Доплати (грн.)</t>
  </si>
  <si>
    <t>Надбавки (грн.)</t>
  </si>
  <si>
    <t>Фонд заробітної плати на місяць (грн.)</t>
  </si>
  <si>
    <t>Всього:</t>
  </si>
  <si>
    <t>(ініціали і прізвище)</t>
  </si>
  <si>
    <t>М.П.</t>
  </si>
  <si>
    <t>(назва установи, організації)</t>
  </si>
  <si>
    <t>(підпис)</t>
  </si>
  <si>
    <t>(ініціали і прізвіще)</t>
  </si>
  <si>
    <t>Підсобний робітник</t>
  </si>
  <si>
    <t>Кастелянка</t>
  </si>
  <si>
    <t>Машиніст із прання білизни</t>
  </si>
  <si>
    <t>Двірник</t>
  </si>
  <si>
    <t>35%нічні</t>
  </si>
  <si>
    <t>Сторож</t>
  </si>
  <si>
    <t>Погоджено:</t>
  </si>
  <si>
    <t xml:space="preserve">Помічник вихователя для дітей віком до 3-х років </t>
  </si>
  <si>
    <t xml:space="preserve">Помічник вихователя для дітей віком від 3-х років </t>
  </si>
  <si>
    <t>Кухар</t>
  </si>
  <si>
    <t>Т.Г.Тимошенко</t>
  </si>
  <si>
    <t>3гр. 1яс.гр.  2дошк.гр.</t>
  </si>
  <si>
    <t>Завідувач</t>
  </si>
  <si>
    <t>Сестра медична старша</t>
  </si>
  <si>
    <t>Вихователі</t>
  </si>
  <si>
    <t>Музичний керівник</t>
  </si>
  <si>
    <t>Завідувач господарства</t>
  </si>
  <si>
    <t xml:space="preserve"> вислуга років</t>
  </si>
  <si>
    <t>10% за дез-засоб.</t>
  </si>
  <si>
    <t>12%шкідл.</t>
  </si>
  <si>
    <t>За кількість дітей 3%</t>
  </si>
  <si>
    <t>Н.А.Молчанова</t>
  </si>
  <si>
    <t>Розряд</t>
  </si>
  <si>
    <t>Прибиральник службових приміщень</t>
  </si>
  <si>
    <t>Робітник з комплексного обслуговування будівель</t>
  </si>
  <si>
    <t xml:space="preserve"> штатних одиниць</t>
  </si>
  <si>
    <t>(підпис керівника)</t>
  </si>
  <si>
    <t>(число, місяць, рік)</t>
  </si>
  <si>
    <t>20%прест.пед.праці</t>
  </si>
  <si>
    <t>штат у кількості</t>
  </si>
  <si>
    <t>ЗАТВЕРДЖЕНО</t>
  </si>
  <si>
    <t>Наказ Міністерства фінансів України</t>
  </si>
  <si>
    <t>28 січня 2002 року №57</t>
  </si>
  <si>
    <t>(у редакції наказу Міністерства фінансів України</t>
  </si>
  <si>
    <t>від 26 листопада 2012 року №1220)</t>
  </si>
  <si>
    <t>ЗАТВЕРДЖУЮ</t>
  </si>
  <si>
    <t>(посада)</t>
  </si>
  <si>
    <t>Посадовий оклад (грн.)</t>
  </si>
  <si>
    <t>Фонд заробітної плати на місяць за посадовими окладами (грн.)</t>
  </si>
  <si>
    <t>за старш.</t>
  </si>
  <si>
    <t>Сестра медична з дієтичного харчування</t>
  </si>
  <si>
    <t>Інструктор з фізкультури</t>
  </si>
  <si>
    <t>20,125</t>
  </si>
  <si>
    <t>Додаток 6</t>
  </si>
  <si>
    <t>В.о начальника управління освіти,сім’ї, молоді та спорту Волноваської райдержадміністрації</t>
  </si>
  <si>
    <t>за складність 50%</t>
  </si>
  <si>
    <t>з місячним фондом заробітної плати 81446,79грн.</t>
  </si>
  <si>
    <t>вісімдесят одна тисяча чотириста сорок шість грн.79 коп.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</si>
  <si>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</si>
  <si>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</si>
  <si>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</si>
  <si>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</si>
  <si>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</si>
  <si>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</si>
  <si>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</si>
  <si>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</si>
  <si>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</si>
  <si>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</si>
  <si>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</si>
  <si>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</si>
  <si>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ШТАТНИЙ РОЗПИС НА  2019 РіК</t>
  </si>
  <si>
    <t>Волноваський ДНЗ (ясла-сад) №48 "Малятко"</t>
  </si>
  <si>
    <t>Керівник військово - цивільної адміністрації</t>
  </si>
  <si>
    <t>І.В.Лубінець</t>
  </si>
  <si>
    <t xml:space="preserve">Начальник відділу обліку та звітності-головний бухгалтер </t>
  </si>
  <si>
    <t>з 01.04.2019</t>
  </si>
  <si>
    <t>І.А. Кузьменко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</si>
</sst>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4"/>
      <name val="Arial Cyr"/>
      <charset val="204"/>
    </font>
    <font>
      <sz val="7"/>
      <name val="Arial Cyr"/>
      <charset val="204"/>
    </font>
    <font>
      <sz val="9"/>
      <name val="Arial Cyr"/>
      <charset val="204"/>
    </font>
    <font>
      <sz val="14"/>
      <name val="Arial Cyr"/>
      <charset val="204"/>
    </font>
    <font>
      <sz val="6"/>
      <name val="Arial Cyr"/>
      <charset val="204"/>
    </font>
    <font>
      <b/>
      <sz val="16"/>
      <name val="Arial Cyr"/>
      <charset val="204"/>
    </font>
    <font>
      <b/>
      <i/>
      <sz val="9"/>
      <name val="Arial Cyr"/>
      <charset val="204"/>
    </font>
    <font>
      <i/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6" fillId="0" borderId="0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4" xfId="0" applyFont="1" applyBorder="1" applyAlignment="1">
      <alignment wrapText="1"/>
    </xf>
    <xf numFmtId="0" fontId="7" fillId="0" borderId="5" xfId="0" applyFont="1" applyBorder="1"/>
    <xf numFmtId="2" fontId="7" fillId="0" borderId="5" xfId="0" applyNumberFormat="1" applyFont="1" applyBorder="1" applyAlignment="1">
      <alignment horizontal="center"/>
    </xf>
    <xf numFmtId="2" fontId="7" fillId="0" borderId="5" xfId="0" applyNumberFormat="1" applyFont="1" applyBorder="1"/>
    <xf numFmtId="2" fontId="7" fillId="0" borderId="4" xfId="0" applyNumberFormat="1" applyFont="1" applyBorder="1"/>
    <xf numFmtId="0" fontId="7" fillId="0" borderId="4" xfId="0" applyFont="1" applyBorder="1"/>
    <xf numFmtId="2" fontId="7" fillId="0" borderId="4" xfId="0" applyNumberFormat="1" applyFont="1" applyBorder="1" applyAlignment="1">
      <alignment horizontal="center"/>
    </xf>
    <xf numFmtId="0" fontId="1" fillId="0" borderId="0" xfId="0" applyFont="1"/>
    <xf numFmtId="14" fontId="2" fillId="0" borderId="0" xfId="0" applyNumberFormat="1" applyFont="1"/>
    <xf numFmtId="0" fontId="7" fillId="0" borderId="4" xfId="0" applyFont="1" applyBorder="1" applyAlignment="1">
      <alignment wrapText="1"/>
    </xf>
    <xf numFmtId="1" fontId="7" fillId="0" borderId="5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0" fillId="0" borderId="0" xfId="0" applyAlignment="1">
      <alignment horizontal="right" wrapText="1"/>
    </xf>
    <xf numFmtId="2" fontId="7" fillId="0" borderId="6" xfId="0" applyNumberFormat="1" applyFont="1" applyBorder="1" applyAlignment="1">
      <alignment horizontal="center"/>
    </xf>
    <xf numFmtId="0" fontId="2" fillId="0" borderId="1" xfId="0" applyFont="1" applyBorder="1" applyAlignment="1"/>
    <xf numFmtId="0" fontId="6" fillId="0" borderId="0" xfId="0" applyFont="1" applyBorder="1" applyAlignment="1">
      <alignment horizontal="center" vertical="top"/>
    </xf>
    <xf numFmtId="49" fontId="0" fillId="0" borderId="1" xfId="0" applyNumberFormat="1" applyBorder="1" applyAlignment="1"/>
    <xf numFmtId="49" fontId="1" fillId="0" borderId="1" xfId="0" applyNumberFormat="1" applyFont="1" applyBorder="1" applyAlignment="1"/>
    <xf numFmtId="0" fontId="0" fillId="0" borderId="1" xfId="0" applyBorder="1" applyAlignment="1"/>
    <xf numFmtId="0" fontId="2" fillId="0" borderId="1" xfId="0" applyFont="1" applyBorder="1"/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applyNumberForma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5" xfId="0" applyFont="1" applyBorder="1"/>
    <xf numFmtId="9" fontId="2" fillId="0" borderId="5" xfId="0" applyNumberFormat="1" applyFont="1" applyBorder="1" applyAlignment="1">
      <alignment wrapText="1"/>
    </xf>
    <xf numFmtId="49" fontId="0" fillId="0" borderId="0" xfId="0" applyNumberFormat="1" applyFont="1" applyBorder="1" applyAlignment="1"/>
    <xf numFmtId="180" fontId="7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2" fontId="8" fillId="0" borderId="0" xfId="0" applyNumberFormat="1" applyFont="1"/>
    <xf numFmtId="0" fontId="12" fillId="0" borderId="4" xfId="0" applyFont="1" applyBorder="1"/>
    <xf numFmtId="180" fontId="13" fillId="0" borderId="8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vertical="center"/>
    </xf>
    <xf numFmtId="0" fontId="11" fillId="0" borderId="4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 vertical="top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5" fillId="0" borderId="1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49" fontId="9" fillId="0" borderId="11" xfId="0" applyNumberFormat="1" applyFont="1" applyBorder="1" applyAlignment="1">
      <alignment horizontal="center" vertical="top"/>
    </xf>
    <xf numFmtId="49" fontId="0" fillId="0" borderId="1" xfId="0" applyNumberFormat="1" applyBorder="1" applyAlignment="1">
      <alignment horizontal="right" vertical="top"/>
    </xf>
    <xf numFmtId="49" fontId="6" fillId="0" borderId="10" xfId="0" applyNumberFormat="1" applyFont="1" applyBorder="1" applyAlignment="1">
      <alignment horizontal="center" vertical="top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P50"/>
  <sheetViews>
    <sheetView tabSelected="1" zoomScaleNormal="100" workbookViewId="0">
      <selection activeCell="F19" sqref="F19"/>
    </sheetView>
  </sheetViews>
  <sheetFormatPr defaultColWidth="8.85546875" defaultRowHeight="11.25" x14ac:dyDescent="0.2"/>
  <cols>
    <col min="1" max="1" width="4.7109375" style="1" customWidth="1"/>
    <col min="2" max="2" width="22.7109375" style="1" customWidth="1"/>
    <col min="3" max="3" width="8.28515625" style="1" customWidth="1"/>
    <col min="4" max="4" width="7.28515625" style="1" customWidth="1"/>
    <col min="5" max="6" width="8.7109375" style="1" customWidth="1"/>
    <col min="7" max="7" width="8.85546875" style="1" customWidth="1"/>
    <col min="8" max="8" width="8" style="1" customWidth="1"/>
    <col min="9" max="9" width="8.85546875" style="1" customWidth="1"/>
    <col min="10" max="10" width="8.28515625" style="1" customWidth="1"/>
    <col min="11" max="11" width="7.5703125" style="1" customWidth="1"/>
    <col min="12" max="12" width="7.7109375" style="1" customWidth="1"/>
    <col min="13" max="13" width="8.7109375" style="1" customWidth="1"/>
    <col min="14" max="14" width="8" style="1" customWidth="1"/>
    <col min="15" max="15" width="10.28515625" style="1" customWidth="1"/>
    <col min="16" max="16384" width="8.85546875" style="1"/>
  </cols>
  <sheetData>
    <row r="1" spans="1:16" x14ac:dyDescent="0.2">
      <c r="J1" s="1" t="s">
        <v>55</v>
      </c>
    </row>
    <row r="2" spans="1:16" x14ac:dyDescent="0.2">
      <c r="J2" s="1" t="s">
        <v>42</v>
      </c>
    </row>
    <row r="3" spans="1:16" x14ac:dyDescent="0.2">
      <c r="J3" s="1" t="s">
        <v>43</v>
      </c>
    </row>
    <row r="4" spans="1:16" x14ac:dyDescent="0.2">
      <c r="J4" s="1" t="s">
        <v>44</v>
      </c>
    </row>
    <row r="5" spans="1:16" x14ac:dyDescent="0.2">
      <c r="J5" s="1" t="s">
        <v>45</v>
      </c>
    </row>
    <row r="6" spans="1:16" x14ac:dyDescent="0.2">
      <c r="J6" s="1" t="s">
        <v>46</v>
      </c>
    </row>
    <row r="9" spans="1:16" ht="18" customHeight="1" x14ac:dyDescent="0.2">
      <c r="A9" s="53" t="s">
        <v>72</v>
      </c>
      <c r="B9" s="53"/>
      <c r="C9" s="53"/>
      <c r="D9" s="53"/>
      <c r="E9" s="53"/>
      <c r="F9" s="53"/>
      <c r="G9" s="53"/>
      <c r="J9" s="58" t="s">
        <v>47</v>
      </c>
      <c r="K9" s="58"/>
      <c r="L9" s="58"/>
      <c r="M9" s="58"/>
      <c r="N9" s="58"/>
      <c r="O9" s="58"/>
    </row>
    <row r="10" spans="1:16" s="3" customFormat="1" ht="13.15" customHeight="1" x14ac:dyDescent="0.15">
      <c r="A10" s="53"/>
      <c r="B10" s="53"/>
      <c r="C10" s="53"/>
      <c r="D10" s="53"/>
      <c r="E10" s="53"/>
      <c r="F10" s="53"/>
      <c r="G10" s="53"/>
      <c r="J10" s="4"/>
      <c r="K10" s="4"/>
      <c r="L10" s="4"/>
      <c r="M10" s="4"/>
      <c r="N10" s="4"/>
      <c r="O10" s="4"/>
    </row>
    <row r="11" spans="1:16" ht="16.5" customHeight="1" x14ac:dyDescent="0.25">
      <c r="A11" s="54"/>
      <c r="B11" s="54"/>
      <c r="C11" s="54"/>
      <c r="D11" s="54"/>
      <c r="E11" s="54"/>
      <c r="F11" s="54"/>
      <c r="G11" s="54"/>
      <c r="J11" s="59" t="s">
        <v>41</v>
      </c>
      <c r="K11" s="59"/>
      <c r="L11" s="60"/>
      <c r="M11" s="35" t="s">
        <v>54</v>
      </c>
      <c r="N11" s="61" t="s">
        <v>37</v>
      </c>
      <c r="O11" s="61"/>
    </row>
    <row r="12" spans="1:16" ht="16.5" customHeight="1" x14ac:dyDescent="0.25">
      <c r="A12" s="38"/>
      <c r="B12" s="38"/>
      <c r="C12" s="38"/>
      <c r="D12" s="38"/>
      <c r="E12" s="38"/>
      <c r="F12" s="38"/>
      <c r="G12" s="38"/>
      <c r="J12" s="36"/>
      <c r="K12" s="36"/>
      <c r="L12" s="35"/>
      <c r="M12" s="35"/>
      <c r="N12" s="37"/>
      <c r="O12" s="37"/>
    </row>
    <row r="13" spans="1:16" ht="15.75" x14ac:dyDescent="0.25">
      <c r="A13" s="56" t="s">
        <v>73</v>
      </c>
      <c r="B13" s="56"/>
      <c r="C13" s="56"/>
      <c r="D13" s="56"/>
      <c r="E13" s="56"/>
      <c r="F13" s="56"/>
      <c r="G13" s="56"/>
      <c r="J13" s="62" t="s">
        <v>58</v>
      </c>
      <c r="K13" s="59"/>
      <c r="L13" s="59"/>
      <c r="M13" s="59"/>
      <c r="N13" s="59"/>
      <c r="O13" s="59"/>
    </row>
    <row r="14" spans="1:16" ht="12.75" x14ac:dyDescent="0.2">
      <c r="A14" s="57" t="s">
        <v>9</v>
      </c>
      <c r="B14" s="57"/>
      <c r="C14" s="57"/>
      <c r="D14" s="57"/>
      <c r="E14" s="57"/>
      <c r="F14" s="57"/>
      <c r="G14" s="57"/>
      <c r="J14" s="31" t="s">
        <v>59</v>
      </c>
      <c r="K14" s="31"/>
      <c r="L14" s="32"/>
      <c r="M14" s="32"/>
      <c r="N14" s="31"/>
      <c r="O14" s="33"/>
    </row>
    <row r="15" spans="1:16" s="3" customFormat="1" ht="6.75" x14ac:dyDescent="0.15">
      <c r="J15" s="63"/>
      <c r="K15" s="63"/>
      <c r="L15" s="63"/>
      <c r="M15" s="63"/>
      <c r="N15" s="63"/>
      <c r="O15" s="63"/>
    </row>
    <row r="16" spans="1:16" ht="12.75" x14ac:dyDescent="0.2">
      <c r="B16" s="22" t="s">
        <v>18</v>
      </c>
      <c r="C16" s="22"/>
      <c r="D16" s="22"/>
      <c r="E16" s="22"/>
      <c r="F16" s="22"/>
      <c r="J16" s="90" t="s">
        <v>74</v>
      </c>
      <c r="K16" s="90"/>
      <c r="L16" s="90"/>
      <c r="M16" s="90"/>
      <c r="N16" s="90"/>
      <c r="O16" s="90"/>
      <c r="P16" s="42"/>
    </row>
    <row r="17" spans="1:15" ht="9.75" customHeight="1" x14ac:dyDescent="0.2">
      <c r="B17" s="22"/>
      <c r="C17" s="22"/>
      <c r="D17" s="22"/>
      <c r="E17" s="22"/>
      <c r="F17" s="22"/>
      <c r="J17" s="85" t="s">
        <v>48</v>
      </c>
      <c r="K17" s="85"/>
      <c r="L17" s="85"/>
      <c r="M17" s="85"/>
      <c r="N17" s="85"/>
      <c r="O17" s="85"/>
    </row>
    <row r="18" spans="1:15" ht="12.75" x14ac:dyDescent="0.2">
      <c r="B18" s="93" t="s">
        <v>56</v>
      </c>
      <c r="C18" s="93"/>
      <c r="D18" s="93"/>
      <c r="E18" s="93"/>
      <c r="F18" s="94" t="s">
        <v>78</v>
      </c>
      <c r="G18" s="94"/>
      <c r="H18" s="94"/>
      <c r="I18" s="44"/>
      <c r="J18" s="55"/>
      <c r="K18" s="55"/>
      <c r="L18" s="55"/>
      <c r="M18" s="7"/>
      <c r="N18" s="88" t="s">
        <v>75</v>
      </c>
      <c r="O18" s="88"/>
    </row>
    <row r="19" spans="1:15" ht="13.15" customHeight="1" x14ac:dyDescent="0.2">
      <c r="B19" s="93"/>
      <c r="C19" s="93"/>
      <c r="D19" s="93"/>
      <c r="E19" s="93"/>
      <c r="G19" s="23"/>
      <c r="J19" s="89" t="s">
        <v>38</v>
      </c>
      <c r="K19" s="89"/>
      <c r="L19" s="89"/>
      <c r="M19" s="6"/>
      <c r="N19" s="89" t="s">
        <v>7</v>
      </c>
      <c r="O19" s="89"/>
    </row>
    <row r="20" spans="1:15" s="3" customFormat="1" ht="6.75" x14ac:dyDescent="0.15">
      <c r="J20" s="8"/>
      <c r="K20" s="8"/>
      <c r="L20" s="8"/>
      <c r="M20" s="8"/>
      <c r="N20" s="8"/>
      <c r="O20" s="8"/>
    </row>
    <row r="21" spans="1:15" ht="12.75" x14ac:dyDescent="0.2">
      <c r="J21" s="90"/>
      <c r="K21" s="90"/>
      <c r="L21" s="91"/>
      <c r="M21" s="91"/>
      <c r="N21" s="92"/>
      <c r="O21" s="5" t="s">
        <v>8</v>
      </c>
    </row>
    <row r="22" spans="1:15" ht="12.75" x14ac:dyDescent="0.2">
      <c r="J22" s="85" t="s">
        <v>39</v>
      </c>
      <c r="K22" s="85"/>
      <c r="L22" s="86"/>
      <c r="M22" s="86"/>
      <c r="N22" s="86"/>
      <c r="O22" s="5"/>
    </row>
    <row r="23" spans="1:15" ht="13.15" customHeight="1" thickBot="1" x14ac:dyDescent="0.25">
      <c r="B23" s="1" t="s">
        <v>23</v>
      </c>
      <c r="F23" s="23" t="s">
        <v>77</v>
      </c>
      <c r="J23" s="87"/>
      <c r="K23" s="87"/>
      <c r="L23" s="87"/>
      <c r="M23" s="87"/>
      <c r="N23" s="87"/>
      <c r="O23" s="5"/>
    </row>
    <row r="24" spans="1:15" ht="24" customHeight="1" thickBot="1" x14ac:dyDescent="0.25">
      <c r="A24" s="64" t="s">
        <v>0</v>
      </c>
      <c r="B24" s="66" t="s">
        <v>1</v>
      </c>
      <c r="C24" s="66" t="s">
        <v>2</v>
      </c>
      <c r="D24" s="68" t="s">
        <v>34</v>
      </c>
      <c r="E24" s="78" t="s">
        <v>49</v>
      </c>
      <c r="F24" s="80" t="s">
        <v>50</v>
      </c>
      <c r="G24" s="73" t="s">
        <v>4</v>
      </c>
      <c r="H24" s="74"/>
      <c r="I24" s="45"/>
      <c r="J24" s="82" t="s">
        <v>3</v>
      </c>
      <c r="K24" s="83"/>
      <c r="L24" s="83"/>
      <c r="M24" s="83"/>
      <c r="N24" s="84"/>
      <c r="O24" s="81" t="s">
        <v>5</v>
      </c>
    </row>
    <row r="25" spans="1:15" ht="45" customHeight="1" x14ac:dyDescent="0.2">
      <c r="A25" s="65"/>
      <c r="B25" s="67"/>
      <c r="C25" s="67"/>
      <c r="D25" s="69"/>
      <c r="E25" s="79"/>
      <c r="F25" s="67"/>
      <c r="G25" s="15" t="s">
        <v>29</v>
      </c>
      <c r="H25" s="15" t="s">
        <v>40</v>
      </c>
      <c r="I25" s="15" t="s">
        <v>57</v>
      </c>
      <c r="J25" s="39" t="s">
        <v>30</v>
      </c>
      <c r="K25" s="40" t="s">
        <v>16</v>
      </c>
      <c r="L25" s="40" t="s">
        <v>31</v>
      </c>
      <c r="M25" s="39" t="s">
        <v>51</v>
      </c>
      <c r="N25" s="41" t="s">
        <v>32</v>
      </c>
      <c r="O25" s="67"/>
    </row>
    <row r="26" spans="1:15" s="2" customFormat="1" ht="12" thickBot="1" x14ac:dyDescent="0.25">
      <c r="A26" s="12">
        <v>1</v>
      </c>
      <c r="B26" s="13">
        <v>2</v>
      </c>
      <c r="C26" s="13">
        <v>3</v>
      </c>
      <c r="D26" s="13" t="s">
        <v>60</v>
      </c>
      <c r="E26" s="13" t="s">
        <v>61</v>
      </c>
      <c r="F26" s="13" t="s">
        <v>62</v>
      </c>
      <c r="G26" s="13" t="s">
        <v>63</v>
      </c>
      <c r="H26" s="13" t="s">
        <v>64</v>
      </c>
      <c r="I26" s="13" t="s">
        <v>65</v>
      </c>
      <c r="J26" s="13" t="s">
        <v>66</v>
      </c>
      <c r="K26" s="13" t="s">
        <v>67</v>
      </c>
      <c r="L26" s="13" t="s">
        <v>68</v>
      </c>
      <c r="M26" s="13" t="s">
        <v>69</v>
      </c>
      <c r="N26" s="13" t="s">
        <v>70</v>
      </c>
      <c r="O26" s="13" t="s">
        <v>71</v>
      </c>
    </row>
    <row r="27" spans="1:15" ht="13.9" customHeight="1" x14ac:dyDescent="0.2">
      <c r="A27" s="16">
        <v>1</v>
      </c>
      <c r="B27" s="16" t="s">
        <v>24</v>
      </c>
      <c r="C27" s="17">
        <v>1</v>
      </c>
      <c r="D27" s="25">
        <v>16</v>
      </c>
      <c r="E27" s="25">
        <v>5360</v>
      </c>
      <c r="F27" s="18">
        <f t="shared" ref="F27:F43" si="0">C27*E27</f>
        <v>5360</v>
      </c>
      <c r="G27" s="18">
        <f>F27*30%</f>
        <v>1608</v>
      </c>
      <c r="H27" s="18">
        <f>F27*20%</f>
        <v>1072</v>
      </c>
      <c r="I27" s="18"/>
      <c r="J27" s="18"/>
      <c r="K27" s="18"/>
      <c r="L27" s="18"/>
      <c r="M27" s="18"/>
      <c r="N27" s="18"/>
      <c r="O27" s="19">
        <f t="shared" ref="O27:O43" si="1">SUM(F27:N27)</f>
        <v>8040</v>
      </c>
    </row>
    <row r="28" spans="1:15" ht="13.9" customHeight="1" x14ac:dyDescent="0.2">
      <c r="A28" s="16">
        <v>2</v>
      </c>
      <c r="B28" s="20" t="s">
        <v>25</v>
      </c>
      <c r="C28" s="21">
        <v>1</v>
      </c>
      <c r="D28" s="26">
        <v>6</v>
      </c>
      <c r="E28" s="26">
        <v>2785</v>
      </c>
      <c r="F28" s="18">
        <f t="shared" si="0"/>
        <v>2785</v>
      </c>
      <c r="G28" s="19">
        <f>(F28+M28)*30%</f>
        <v>919.05</v>
      </c>
      <c r="H28" s="19"/>
      <c r="I28" s="19"/>
      <c r="J28" s="19">
        <f>(F28+M28)*10%</f>
        <v>306.35000000000002</v>
      </c>
      <c r="K28" s="19"/>
      <c r="L28" s="19"/>
      <c r="M28" s="19">
        <f>F28*10%</f>
        <v>278.5</v>
      </c>
      <c r="N28" s="19"/>
      <c r="O28" s="19">
        <f t="shared" si="1"/>
        <v>4288.8999999999996</v>
      </c>
    </row>
    <row r="29" spans="1:15" ht="22.15" customHeight="1" x14ac:dyDescent="0.2">
      <c r="A29" s="16">
        <v>3</v>
      </c>
      <c r="B29" s="24" t="s">
        <v>52</v>
      </c>
      <c r="C29" s="21">
        <v>0.25</v>
      </c>
      <c r="D29" s="26">
        <v>6</v>
      </c>
      <c r="E29" s="26">
        <v>2785</v>
      </c>
      <c r="F29" s="18">
        <f t="shared" si="0"/>
        <v>696.25</v>
      </c>
      <c r="G29" s="19">
        <f>(F29+M29)*30%</f>
        <v>208.875</v>
      </c>
      <c r="H29" s="18"/>
      <c r="I29" s="18"/>
      <c r="J29" s="19"/>
      <c r="K29" s="19"/>
      <c r="L29" s="19"/>
      <c r="M29" s="18"/>
      <c r="N29" s="19"/>
      <c r="O29" s="19">
        <f t="shared" si="1"/>
        <v>905.125</v>
      </c>
    </row>
    <row r="30" spans="1:15" ht="13.9" customHeight="1" x14ac:dyDescent="0.2">
      <c r="A30" s="16">
        <v>4</v>
      </c>
      <c r="B30" s="20" t="s">
        <v>26</v>
      </c>
      <c r="C30" s="21">
        <v>5.4</v>
      </c>
      <c r="D30" s="26">
        <v>11</v>
      </c>
      <c r="E30" s="26">
        <v>3784</v>
      </c>
      <c r="F30" s="18">
        <f t="shared" si="0"/>
        <v>20433.600000000002</v>
      </c>
      <c r="G30" s="19">
        <f>F30*30%</f>
        <v>6130.0800000000008</v>
      </c>
      <c r="H30" s="18">
        <f>F30*20%</f>
        <v>4086.7200000000007</v>
      </c>
      <c r="I30" s="18"/>
      <c r="J30" s="19"/>
      <c r="K30" s="19"/>
      <c r="L30" s="19"/>
      <c r="M30" s="18"/>
      <c r="N30" s="19"/>
      <c r="O30" s="19">
        <f t="shared" si="1"/>
        <v>30650.400000000005</v>
      </c>
    </row>
    <row r="31" spans="1:15" ht="13.9" customHeight="1" x14ac:dyDescent="0.2">
      <c r="A31" s="16">
        <v>5</v>
      </c>
      <c r="B31" s="20" t="s">
        <v>27</v>
      </c>
      <c r="C31" s="21">
        <v>0.75</v>
      </c>
      <c r="D31" s="26">
        <v>11</v>
      </c>
      <c r="E31" s="26">
        <v>3784</v>
      </c>
      <c r="F31" s="18">
        <f t="shared" si="0"/>
        <v>2838</v>
      </c>
      <c r="G31" s="19">
        <f>F31*30%</f>
        <v>851.4</v>
      </c>
      <c r="H31" s="18">
        <f>F31*20%</f>
        <v>567.6</v>
      </c>
      <c r="I31" s="18"/>
      <c r="J31" s="19"/>
      <c r="K31" s="19"/>
      <c r="L31" s="19"/>
      <c r="M31" s="18"/>
      <c r="N31" s="19"/>
      <c r="O31" s="19">
        <f t="shared" si="1"/>
        <v>4257</v>
      </c>
    </row>
    <row r="32" spans="1:15" ht="13.9" customHeight="1" x14ac:dyDescent="0.2">
      <c r="A32" s="16">
        <v>6</v>
      </c>
      <c r="B32" s="20" t="s">
        <v>53</v>
      </c>
      <c r="C32" s="43">
        <v>0.375</v>
      </c>
      <c r="D32" s="26">
        <v>9</v>
      </c>
      <c r="E32" s="26">
        <v>3323</v>
      </c>
      <c r="F32" s="18">
        <f t="shared" si="0"/>
        <v>1246.125</v>
      </c>
      <c r="G32" s="19">
        <f>F32*30%</f>
        <v>373.83749999999998</v>
      </c>
      <c r="H32" s="18">
        <f>F32*20%</f>
        <v>249.22500000000002</v>
      </c>
      <c r="I32" s="18"/>
      <c r="J32" s="19"/>
      <c r="K32" s="19"/>
      <c r="L32" s="19"/>
      <c r="M32" s="18"/>
      <c r="N32" s="19"/>
      <c r="O32" s="19">
        <v>1869.2</v>
      </c>
    </row>
    <row r="33" spans="1:15" ht="23.45" customHeight="1" x14ac:dyDescent="0.2">
      <c r="A33" s="16">
        <v>7</v>
      </c>
      <c r="B33" s="24" t="s">
        <v>19</v>
      </c>
      <c r="C33" s="21">
        <v>1.3</v>
      </c>
      <c r="D33" s="26">
        <v>6</v>
      </c>
      <c r="E33" s="26">
        <v>2785</v>
      </c>
      <c r="F33" s="18">
        <f t="shared" si="0"/>
        <v>3620.5</v>
      </c>
      <c r="G33" s="19"/>
      <c r="H33" s="19"/>
      <c r="I33" s="19"/>
      <c r="J33" s="19">
        <f>F33*10%</f>
        <v>362.05</v>
      </c>
      <c r="K33" s="19"/>
      <c r="L33" s="19"/>
      <c r="M33" s="19"/>
      <c r="N33" s="19"/>
      <c r="O33" s="19">
        <f t="shared" si="1"/>
        <v>3982.55</v>
      </c>
    </row>
    <row r="34" spans="1:15" ht="22.9" customHeight="1" x14ac:dyDescent="0.2">
      <c r="A34" s="16">
        <v>8</v>
      </c>
      <c r="B34" s="24" t="s">
        <v>20</v>
      </c>
      <c r="C34" s="21">
        <v>2.2999999999999998</v>
      </c>
      <c r="D34" s="26">
        <v>6</v>
      </c>
      <c r="E34" s="26">
        <v>2785</v>
      </c>
      <c r="F34" s="18">
        <f t="shared" si="0"/>
        <v>6405.4999999999991</v>
      </c>
      <c r="G34" s="19"/>
      <c r="H34" s="19"/>
      <c r="I34" s="19"/>
      <c r="J34" s="19">
        <f>F34*10%</f>
        <v>640.54999999999995</v>
      </c>
      <c r="K34" s="19"/>
      <c r="L34" s="19"/>
      <c r="M34" s="19"/>
      <c r="N34" s="19"/>
      <c r="O34" s="19">
        <f t="shared" si="1"/>
        <v>7046.0499999999993</v>
      </c>
    </row>
    <row r="35" spans="1:15" ht="13.9" customHeight="1" x14ac:dyDescent="0.2">
      <c r="A35" s="16">
        <v>9</v>
      </c>
      <c r="B35" s="20" t="s">
        <v>28</v>
      </c>
      <c r="C35" s="21">
        <v>0.5</v>
      </c>
      <c r="D35" s="26">
        <v>8</v>
      </c>
      <c r="E35" s="26">
        <v>3150</v>
      </c>
      <c r="F35" s="18">
        <f t="shared" si="0"/>
        <v>1575</v>
      </c>
      <c r="G35" s="19"/>
      <c r="H35" s="19"/>
      <c r="I35" s="19">
        <f>F35*50%</f>
        <v>787.5</v>
      </c>
      <c r="J35" s="19"/>
      <c r="K35" s="19"/>
      <c r="L35" s="19"/>
      <c r="M35" s="19"/>
      <c r="N35" s="19"/>
      <c r="O35" s="19">
        <f t="shared" si="1"/>
        <v>2362.5</v>
      </c>
    </row>
    <row r="36" spans="1:15" ht="13.9" customHeight="1" x14ac:dyDescent="0.2">
      <c r="A36" s="16">
        <v>10</v>
      </c>
      <c r="B36" s="20" t="s">
        <v>21</v>
      </c>
      <c r="C36" s="21">
        <v>1.5</v>
      </c>
      <c r="D36" s="26">
        <v>5</v>
      </c>
      <c r="E36" s="26">
        <v>2613</v>
      </c>
      <c r="F36" s="18">
        <f t="shared" si="0"/>
        <v>3919.5</v>
      </c>
      <c r="G36" s="19"/>
      <c r="H36" s="19"/>
      <c r="I36" s="19"/>
      <c r="J36" s="19"/>
      <c r="K36" s="19"/>
      <c r="L36" s="19">
        <f>F36*12%</f>
        <v>470.34</v>
      </c>
      <c r="M36" s="19"/>
      <c r="N36" s="19"/>
      <c r="O36" s="19">
        <f t="shared" si="1"/>
        <v>4389.84</v>
      </c>
    </row>
    <row r="37" spans="1:15" ht="13.9" customHeight="1" x14ac:dyDescent="0.2">
      <c r="A37" s="16">
        <v>11</v>
      </c>
      <c r="B37" s="20" t="s">
        <v>12</v>
      </c>
      <c r="C37" s="21">
        <v>0.5</v>
      </c>
      <c r="D37" s="26">
        <v>1</v>
      </c>
      <c r="E37" s="26">
        <v>1921</v>
      </c>
      <c r="F37" s="18">
        <f t="shared" si="0"/>
        <v>960.5</v>
      </c>
      <c r="G37" s="19"/>
      <c r="H37" s="19"/>
      <c r="I37" s="19"/>
      <c r="J37" s="19"/>
      <c r="K37" s="19"/>
      <c r="L37" s="19">
        <f>F37*12%</f>
        <v>115.25999999999999</v>
      </c>
      <c r="M37" s="19"/>
      <c r="N37" s="19"/>
      <c r="O37" s="19">
        <f t="shared" si="1"/>
        <v>1075.76</v>
      </c>
    </row>
    <row r="38" spans="1:15" ht="13.9" customHeight="1" x14ac:dyDescent="0.2">
      <c r="A38" s="16">
        <v>12</v>
      </c>
      <c r="B38" s="20" t="s">
        <v>13</v>
      </c>
      <c r="C38" s="21">
        <v>0.5</v>
      </c>
      <c r="D38" s="26">
        <v>2</v>
      </c>
      <c r="E38" s="26">
        <v>2094</v>
      </c>
      <c r="F38" s="18">
        <f t="shared" si="0"/>
        <v>1047</v>
      </c>
      <c r="G38" s="19"/>
      <c r="H38" s="19"/>
      <c r="I38" s="19"/>
      <c r="J38" s="19"/>
      <c r="K38" s="19"/>
      <c r="L38" s="19"/>
      <c r="M38" s="19"/>
      <c r="N38" s="19"/>
      <c r="O38" s="19">
        <f t="shared" si="1"/>
        <v>1047</v>
      </c>
    </row>
    <row r="39" spans="1:15" ht="13.9" customHeight="1" x14ac:dyDescent="0.2">
      <c r="A39" s="16">
        <v>13</v>
      </c>
      <c r="B39" s="20" t="s">
        <v>14</v>
      </c>
      <c r="C39" s="21">
        <v>0.75</v>
      </c>
      <c r="D39" s="26">
        <v>2</v>
      </c>
      <c r="E39" s="26">
        <v>2094</v>
      </c>
      <c r="F39" s="18">
        <f t="shared" si="0"/>
        <v>1570.5</v>
      </c>
      <c r="G39" s="19"/>
      <c r="H39" s="19"/>
      <c r="I39" s="19"/>
      <c r="J39" s="19"/>
      <c r="K39" s="19"/>
      <c r="L39" s="19">
        <f>F39*12%</f>
        <v>188.45999999999998</v>
      </c>
      <c r="M39" s="19"/>
      <c r="N39" s="19"/>
      <c r="O39" s="19">
        <f t="shared" si="1"/>
        <v>1758.96</v>
      </c>
    </row>
    <row r="40" spans="1:15" ht="15.6" customHeight="1" x14ac:dyDescent="0.2">
      <c r="A40" s="16">
        <v>14</v>
      </c>
      <c r="B40" s="20" t="s">
        <v>15</v>
      </c>
      <c r="C40" s="21">
        <v>1</v>
      </c>
      <c r="D40" s="26">
        <v>1</v>
      </c>
      <c r="E40" s="26">
        <v>1921</v>
      </c>
      <c r="F40" s="18">
        <f t="shared" si="0"/>
        <v>1921</v>
      </c>
      <c r="G40" s="19"/>
      <c r="H40" s="19"/>
      <c r="I40" s="19"/>
      <c r="J40" s="19"/>
      <c r="K40" s="19"/>
      <c r="L40" s="19"/>
      <c r="M40" s="19"/>
      <c r="N40" s="19"/>
      <c r="O40" s="19">
        <f t="shared" si="1"/>
        <v>1921</v>
      </c>
    </row>
    <row r="41" spans="1:15" ht="24.75" customHeight="1" x14ac:dyDescent="0.2">
      <c r="A41" s="16">
        <v>15</v>
      </c>
      <c r="B41" s="24" t="s">
        <v>35</v>
      </c>
      <c r="C41" s="21">
        <v>0.5</v>
      </c>
      <c r="D41" s="26">
        <v>2</v>
      </c>
      <c r="E41" s="26">
        <v>2094</v>
      </c>
      <c r="F41" s="18">
        <f t="shared" si="0"/>
        <v>1047</v>
      </c>
      <c r="G41" s="19"/>
      <c r="H41" s="19"/>
      <c r="I41" s="19"/>
      <c r="J41" s="19">
        <f>F41*10%</f>
        <v>104.7</v>
      </c>
      <c r="K41" s="19"/>
      <c r="L41" s="19"/>
      <c r="M41" s="19"/>
      <c r="N41" s="19"/>
      <c r="O41" s="19">
        <f t="shared" si="1"/>
        <v>1151.7</v>
      </c>
    </row>
    <row r="42" spans="1:15" ht="23.25" customHeight="1" x14ac:dyDescent="0.2">
      <c r="A42" s="16">
        <v>16</v>
      </c>
      <c r="B42" s="24" t="s">
        <v>36</v>
      </c>
      <c r="C42" s="28">
        <v>0.5</v>
      </c>
      <c r="D42" s="26">
        <v>2</v>
      </c>
      <c r="E42" s="26">
        <v>2094</v>
      </c>
      <c r="F42" s="18">
        <f t="shared" si="0"/>
        <v>1047</v>
      </c>
      <c r="G42" s="19"/>
      <c r="H42" s="19"/>
      <c r="I42" s="19"/>
      <c r="J42" s="19"/>
      <c r="K42" s="19"/>
      <c r="L42" s="19"/>
      <c r="M42" s="19"/>
      <c r="N42" s="19"/>
      <c r="O42" s="19">
        <f t="shared" si="1"/>
        <v>1047</v>
      </c>
    </row>
    <row r="43" spans="1:15" ht="13.9" customHeight="1" thickBot="1" x14ac:dyDescent="0.25">
      <c r="A43" s="16">
        <v>17</v>
      </c>
      <c r="B43" s="20" t="s">
        <v>17</v>
      </c>
      <c r="C43" s="28">
        <v>2</v>
      </c>
      <c r="D43" s="26">
        <v>2</v>
      </c>
      <c r="E43" s="26">
        <v>2094</v>
      </c>
      <c r="F43" s="18">
        <f t="shared" si="0"/>
        <v>4188</v>
      </c>
      <c r="G43" s="19"/>
      <c r="H43" s="19"/>
      <c r="I43" s="19"/>
      <c r="J43" s="19"/>
      <c r="K43" s="19">
        <f>F43*35%</f>
        <v>1465.8</v>
      </c>
      <c r="L43" s="19"/>
      <c r="M43" s="19"/>
      <c r="N43" s="19"/>
      <c r="O43" s="19">
        <f t="shared" si="1"/>
        <v>5653.8</v>
      </c>
    </row>
    <row r="44" spans="1:15" ht="13.9" customHeight="1" thickBot="1" x14ac:dyDescent="0.25">
      <c r="A44" s="47"/>
      <c r="B44" s="52" t="s">
        <v>6</v>
      </c>
      <c r="C44" s="48">
        <f>SUM(C27:C43)</f>
        <v>20.125</v>
      </c>
      <c r="D44" s="49"/>
      <c r="E44" s="50"/>
      <c r="F44" s="51">
        <f t="shared" ref="F44:M44" si="2">SUM(F27:F43)</f>
        <v>60660.475000000006</v>
      </c>
      <c r="G44" s="51">
        <v>10091.25</v>
      </c>
      <c r="H44" s="51">
        <f t="shared" si="2"/>
        <v>5975.5450000000019</v>
      </c>
      <c r="I44" s="51">
        <f t="shared" si="2"/>
        <v>787.5</v>
      </c>
      <c r="J44" s="51">
        <f t="shared" si="2"/>
        <v>1413.65</v>
      </c>
      <c r="K44" s="51">
        <f t="shared" si="2"/>
        <v>1465.8</v>
      </c>
      <c r="L44" s="51">
        <f t="shared" si="2"/>
        <v>774.06</v>
      </c>
      <c r="M44" s="51">
        <f t="shared" si="2"/>
        <v>278.5</v>
      </c>
      <c r="N44" s="51"/>
      <c r="O44" s="51">
        <v>81446.789999999994</v>
      </c>
    </row>
    <row r="45" spans="1:15" s="10" customFormat="1" ht="18" x14ac:dyDescent="0.25">
      <c r="O45" s="46"/>
    </row>
    <row r="46" spans="1:15" ht="12.75" x14ac:dyDescent="0.2">
      <c r="A46" s="9"/>
      <c r="B46" s="72" t="s">
        <v>24</v>
      </c>
      <c r="C46" s="72"/>
      <c r="D46" s="9"/>
      <c r="E46" s="9"/>
      <c r="F46" s="29"/>
      <c r="G46" s="34"/>
      <c r="H46" s="76" t="s">
        <v>33</v>
      </c>
      <c r="I46" s="76"/>
      <c r="J46" s="76"/>
      <c r="K46" s="76"/>
      <c r="L46" s="76"/>
      <c r="M46" s="76"/>
      <c r="N46" s="76"/>
      <c r="O46" s="76"/>
    </row>
    <row r="47" spans="1:15" x14ac:dyDescent="0.2">
      <c r="F47" s="30" t="s">
        <v>10</v>
      </c>
      <c r="H47" s="77" t="s">
        <v>11</v>
      </c>
      <c r="I47" s="77"/>
      <c r="J47" s="77"/>
      <c r="K47" s="77"/>
      <c r="L47" s="77"/>
      <c r="M47" s="77"/>
      <c r="N47" s="77"/>
      <c r="O47" s="77"/>
    </row>
    <row r="48" spans="1:15" x14ac:dyDescent="0.2">
      <c r="F48" s="11"/>
    </row>
    <row r="49" spans="1:15" ht="27.6" customHeight="1" x14ac:dyDescent="0.2">
      <c r="A49" s="9"/>
      <c r="B49" s="75" t="s">
        <v>76</v>
      </c>
      <c r="C49" s="75"/>
      <c r="D49" s="9"/>
      <c r="E49" s="9"/>
      <c r="F49" s="29"/>
      <c r="G49" s="34"/>
      <c r="H49" s="76" t="s">
        <v>22</v>
      </c>
      <c r="I49" s="76"/>
      <c r="J49" s="76"/>
      <c r="K49" s="76"/>
      <c r="L49" s="76"/>
      <c r="M49" s="76"/>
      <c r="N49" s="76"/>
      <c r="O49" s="76"/>
    </row>
    <row r="50" spans="1:15" ht="12.75" x14ac:dyDescent="0.2">
      <c r="B50" s="70"/>
      <c r="C50" s="71"/>
      <c r="D50" s="27"/>
      <c r="E50" s="14"/>
      <c r="F50" s="30" t="s">
        <v>10</v>
      </c>
      <c r="H50" s="77" t="s">
        <v>7</v>
      </c>
      <c r="I50" s="77"/>
      <c r="J50" s="77"/>
      <c r="K50" s="77"/>
      <c r="L50" s="77"/>
      <c r="M50" s="77"/>
      <c r="N50" s="77"/>
      <c r="O50" s="77"/>
    </row>
  </sheetData>
  <mergeCells count="36">
    <mergeCell ref="B18:E19"/>
    <mergeCell ref="N19:O19"/>
    <mergeCell ref="J16:O16"/>
    <mergeCell ref="F18:H18"/>
    <mergeCell ref="J17:O17"/>
    <mergeCell ref="J22:N22"/>
    <mergeCell ref="J23:N23"/>
    <mergeCell ref="N18:O18"/>
    <mergeCell ref="J19:L19"/>
    <mergeCell ref="J21:N21"/>
    <mergeCell ref="G24:H24"/>
    <mergeCell ref="B49:C49"/>
    <mergeCell ref="H49:O49"/>
    <mergeCell ref="H47:O47"/>
    <mergeCell ref="H50:O50"/>
    <mergeCell ref="E24:E25"/>
    <mergeCell ref="F24:F25"/>
    <mergeCell ref="O24:O25"/>
    <mergeCell ref="H46:O46"/>
    <mergeCell ref="J24:N24"/>
    <mergeCell ref="A24:A25"/>
    <mergeCell ref="B24:B25"/>
    <mergeCell ref="C24:C25"/>
    <mergeCell ref="D24:D25"/>
    <mergeCell ref="B50:C50"/>
    <mergeCell ref="B46:C46"/>
    <mergeCell ref="A9:G10"/>
    <mergeCell ref="A11:G11"/>
    <mergeCell ref="J18:L18"/>
    <mergeCell ref="A13:G13"/>
    <mergeCell ref="A14:G14"/>
    <mergeCell ref="J9:O9"/>
    <mergeCell ref="J11:L11"/>
    <mergeCell ref="N11:O11"/>
    <mergeCell ref="J13:O13"/>
    <mergeCell ref="J15:O15"/>
  </mergeCells>
  <phoneticPr fontId="2" type="noConversion"/>
  <pageMargins left="0.59055118110236227" right="0.59055118110236227" top="0.39370078740157483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'01'!Заголовки_для_печати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</dc:creator>
  <cp:lastModifiedBy>Виталий</cp:lastModifiedBy>
  <cp:lastPrinted>2019-04-10T10:33:42Z</cp:lastPrinted>
  <dcterms:created xsi:type="dcterms:W3CDTF">2003-11-13T12:46:08Z</dcterms:created>
  <dcterms:modified xsi:type="dcterms:W3CDTF">2019-07-26T11:25:08Z</dcterms:modified>
</cp:coreProperties>
</file>