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576" windowHeight="10212"/>
  </bookViews>
  <sheets>
    <sheet name="на 01.01.2023" sheetId="1" r:id="rId1"/>
  </sheets>
  <definedNames>
    <definedName name="_xlnm.Print_Titles" localSheetId="0">'на 01.01.2023'!$A:$C</definedName>
  </definedNames>
  <calcPr calcId="144525"/>
</workbook>
</file>

<file path=xl/calcChain.xml><?xml version="1.0" encoding="utf-8"?>
<calcChain xmlns="http://schemas.openxmlformats.org/spreadsheetml/2006/main">
  <c r="F8" i="1" l="1"/>
  <c r="F6" i="1"/>
  <c r="F24" i="1"/>
  <c r="F22" i="1"/>
  <c r="F44" i="1" l="1"/>
  <c r="F21" i="1"/>
  <c r="F43" i="1" l="1"/>
  <c r="F39" i="1"/>
  <c r="F66" i="1"/>
  <c r="F72" i="1"/>
  <c r="F75" i="1"/>
  <c r="F68" i="1"/>
  <c r="F65" i="1" l="1"/>
  <c r="F64" i="1" s="1"/>
  <c r="G69" i="1"/>
  <c r="G49" i="1"/>
  <c r="G38" i="1"/>
  <c r="F15" i="1"/>
  <c r="F89" i="1" s="1"/>
  <c r="E21" i="1"/>
  <c r="E15" i="1"/>
  <c r="E8" i="1"/>
  <c r="E68" i="1"/>
  <c r="E75" i="1"/>
  <c r="E72" i="1"/>
  <c r="E66" i="1"/>
  <c r="E44" i="1"/>
  <c r="E51" i="1"/>
  <c r="E50" i="1" s="1"/>
  <c r="E39" i="1"/>
  <c r="E27" i="1" s="1"/>
  <c r="D68" i="1"/>
  <c r="D51" i="1"/>
  <c r="D50" i="1" s="1"/>
  <c r="E65" i="1" l="1"/>
  <c r="E64" i="1" s="1"/>
  <c r="F90" i="1"/>
  <c r="E6" i="1"/>
  <c r="E43" i="1"/>
  <c r="G79" i="1"/>
  <c r="G78" i="1"/>
  <c r="G77" i="1"/>
  <c r="G76" i="1"/>
  <c r="G75" i="1"/>
  <c r="G74" i="1"/>
  <c r="G73" i="1"/>
  <c r="G70" i="1"/>
  <c r="G68" i="1"/>
  <c r="G67" i="1"/>
  <c r="G63" i="1"/>
  <c r="G62" i="1"/>
  <c r="G61" i="1"/>
  <c r="G60" i="1"/>
  <c r="G59" i="1"/>
  <c r="G58" i="1"/>
  <c r="G57" i="1"/>
  <c r="G56" i="1"/>
  <c r="G53" i="1"/>
  <c r="G48" i="1"/>
  <c r="G47" i="1"/>
  <c r="G45" i="1"/>
  <c r="G42" i="1"/>
  <c r="G41" i="1"/>
  <c r="G40" i="1"/>
  <c r="G37" i="1"/>
  <c r="G36" i="1"/>
  <c r="G35" i="1"/>
  <c r="G34" i="1"/>
  <c r="G33" i="1"/>
  <c r="G32" i="1"/>
  <c r="G31" i="1"/>
  <c r="G30" i="1"/>
  <c r="G29" i="1"/>
  <c r="G28" i="1"/>
  <c r="G26" i="1"/>
  <c r="G25" i="1"/>
  <c r="G24" i="1"/>
  <c r="G23" i="1"/>
  <c r="G22" i="1"/>
  <c r="G20" i="1"/>
  <c r="G19" i="1"/>
  <c r="G18" i="1"/>
  <c r="G17" i="1"/>
  <c r="G14" i="1"/>
  <c r="G13" i="1"/>
  <c r="G12" i="1"/>
  <c r="G11" i="1"/>
  <c r="G10" i="1"/>
  <c r="G9" i="1"/>
  <c r="E89" i="1" l="1"/>
  <c r="D75" i="1"/>
  <c r="D66" i="1"/>
  <c r="G66" i="1" l="1"/>
  <c r="G51" i="1"/>
  <c r="G46" i="1"/>
  <c r="G72" i="1" l="1"/>
  <c r="D72" i="1"/>
  <c r="D65" i="1" s="1"/>
  <c r="D64" i="1" s="1"/>
  <c r="G50" i="1"/>
  <c r="G44" i="1"/>
  <c r="D44" i="1"/>
  <c r="D43" i="1" s="1"/>
  <c r="D39" i="1"/>
  <c r="D27" i="1" s="1"/>
  <c r="G21" i="1"/>
  <c r="D21" i="1"/>
  <c r="G15" i="1"/>
  <c r="D15" i="1"/>
  <c r="G8" i="1"/>
  <c r="D8" i="1"/>
  <c r="G27" i="1" l="1"/>
  <c r="G39" i="1"/>
  <c r="G43" i="1"/>
  <c r="D6" i="1"/>
  <c r="G6" i="1"/>
  <c r="G65" i="1" l="1"/>
  <c r="G64" i="1"/>
  <c r="D89" i="1"/>
  <c r="D90" i="1" s="1"/>
  <c r="E90" i="1"/>
  <c r="G90" i="1" s="1"/>
  <c r="G89" i="1" l="1"/>
</calcChain>
</file>

<file path=xl/sharedStrings.xml><?xml version="1.0" encoding="utf-8"?>
<sst xmlns="http://schemas.openxmlformats.org/spreadsheetml/2006/main" count="84" uniqueCount="83">
  <si>
    <t>ККД</t>
  </si>
  <si>
    <t>Доходи</t>
  </si>
  <si>
    <t>Факт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</si>
  <si>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</si>
  <si>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</si>
  <si>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</si>
  <si>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</si>
  <si>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</si>
  <si>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</si>
  <si>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</si>
  <si>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</si>
  <si>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</si>
  <si>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</si>
  <si>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</si>
  <si>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</si>
  <si>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</si>
  <si>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</si>
  <si>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</si>
  <si>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</si>
  <si>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</si>
  <si>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</si>
  <si>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</si>
  <si>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</si>
  <si>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</si>
  <si>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</si>
  <si>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</si>
  <si>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</si>
  <si>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</si>
  <si>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</si>
  <si>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</si>
  <si>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</si>
  <si>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</si>
  <si>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</si>
  <si>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</si>
  <si>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</si>
  <si>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</si>
  <si>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</si>
  <si>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</si>
  <si>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</si>
  <si>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</si>
  <si>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</si>
  <si>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</si>
  <si>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</si>
  <si>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</si>
  <si>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</si>
  <si>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</si>
  <si>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</si>
  <si>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</si>
  <si>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</si>
  <si>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</si>
  <si>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</si>
  <si>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</si>
  <si>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</si>
  <si>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Всього</t>
  </si>
  <si>
    <t>Податкові надходження, в т.ч</t>
  </si>
  <si>
    <t>Рентна плата та плата за використання інших природних ресурсів, в т.ч.</t>
  </si>
  <si>
    <t>Внутрішні податки на товари та послуги ,  в т.ч. </t>
  </si>
  <si>
    <t>Місцеві податки, в т.ч. </t>
  </si>
  <si>
    <t>Єдиний податок , в т.ч. </t>
  </si>
  <si>
    <t>Неподаткові надходження ,  в т.ч.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</si>
  <si>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</t>
  </si>
  <si>
    <t>Інші надходження ,  в т.ч. </t>
  </si>
  <si>
    <t>Адміністративні збори та платежі, доходи від некомерційної господарської діяльності, в т.ч. </t>
  </si>
  <si>
    <t>Офіційні трансферти , в т.ч. </t>
  </si>
  <si>
    <t>Від органів державного управління , в т.ч. </t>
  </si>
  <si>
    <t>Дотації з місцевих бюджетів іншим місцевим бюджетам, в т.ч.</t>
  </si>
  <si>
    <t>Субвенції з місцевих бюджетів іншим місцевим бюджетам, в т.ч.</t>
  </si>
  <si>
    <t>% виконання до річного плану</t>
  </si>
  <si>
    <t>Податок та збір на доходи фізичних осіб, в.т.ч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</si>
  <si>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</si>
  <si>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</si>
  <si>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</si>
  <si>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</si>
  <si>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Аналіз виконання дохідної частини бюджету</t>
  </si>
  <si>
    <t>План на 2022 рік</t>
  </si>
  <si>
    <t>Уточнений план на 2022 рік</t>
  </si>
  <si>
    <t>Транспортний податок з юридичних осіб 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</si>
  <si>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</si>
  <si>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</si>
  <si>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</si>
  <si>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Всього без урахування трансфертів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</si>
  <si>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</si>
  <si>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Волноваської міської територіальної громади станом на 01.01.2023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</si>
</sst>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164" fontId="0" fillId="0" borderId="1" xfId="0" applyNumberFormat="1" applyBorder="1"/>
    <xf numFmtId="164" fontId="1" fillId="2" borderId="1" xfId="0" applyNumberFormat="1" applyFont="1" applyFill="1" applyBorder="1"/>
    <xf numFmtId="165" fontId="0" fillId="0" borderId="1" xfId="0" applyNumberFormat="1" applyBorder="1"/>
    <xf numFmtId="165" fontId="1" fillId="2" borderId="1" xfId="0" applyNumberFormat="1" applyFont="1" applyFill="1" applyBorder="1"/>
    <xf numFmtId="0" fontId="0" fillId="0" borderId="1" xfId="0" applyBorder="1" applyAlignment="1"/>
    <xf numFmtId="165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5" fontId="0" fillId="3" borderId="1" xfId="0" applyNumberFormat="1" applyFill="1" applyBorder="1"/>
    <xf numFmtId="165" fontId="4" fillId="3" borderId="1" xfId="0" applyNumberFormat="1" applyFont="1" applyFill="1" applyBorder="1"/>
    <xf numFmtId="0" fontId="1" fillId="2" borderId="1" xfId="0" applyFont="1" applyFill="1" applyBorder="1" applyAlignment="1"/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165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2" workbookViewId="0">
      <pane xSplit="5" ySplit="4" topLeftCell="F75" activePane="bottomRight" state="frozen"/>
      <selection activeCell="A2" sqref="A2"/>
      <selection pane="topRight" activeCell="F2" sqref="F2"/>
      <selection pane="bottomLeft" activeCell="A6" sqref="A6"/>
      <selection pane="bottomRight" activeCell="H93" sqref="H93"/>
    </sheetView>
  </sheetViews>
  <sheetFormatPr defaultRowHeight="14.4" x14ac:dyDescent="0.3"/>
  <cols>
    <col min="1" max="1" width="0.33203125" customWidth="1"/>
    <col min="2" max="2" width="10" bestFit="1" customWidth="1"/>
    <col min="3" max="3" width="57.33203125" customWidth="1"/>
    <col min="4" max="5" width="12" bestFit="1" customWidth="1"/>
    <col min="6" max="6" width="13.109375" bestFit="1" customWidth="1"/>
    <col min="7" max="7" width="12" bestFit="1" customWidth="1"/>
  </cols>
  <sheetData>
    <row r="1" spans="1:7" hidden="1" x14ac:dyDescent="0.3">
      <c r="A1" s="1"/>
      <c r="B1" s="1"/>
      <c r="C1" s="1"/>
      <c r="D1" s="1"/>
      <c r="E1" s="1"/>
      <c r="F1" s="1"/>
      <c r="G1" s="1"/>
    </row>
    <row r="2" spans="1:7" ht="18" x14ac:dyDescent="0.35">
      <c r="A2" s="23" t="s">
        <v>73</v>
      </c>
      <c r="B2" s="23"/>
      <c r="C2" s="23"/>
      <c r="D2" s="23"/>
      <c r="E2" s="23"/>
      <c r="F2" s="23"/>
      <c r="G2" s="23"/>
    </row>
    <row r="3" spans="1:7" ht="18" x14ac:dyDescent="0.35">
      <c r="A3" s="1"/>
      <c r="B3" s="23" t="s">
        <v>82</v>
      </c>
      <c r="C3" s="25"/>
      <c r="D3" s="25"/>
      <c r="E3" s="25"/>
      <c r="F3" s="25"/>
      <c r="G3" s="25"/>
    </row>
    <row r="4" spans="1:7" ht="18" x14ac:dyDescent="0.35">
      <c r="A4" s="23"/>
      <c r="B4" s="24"/>
      <c r="C4" s="24"/>
      <c r="D4" s="24"/>
      <c r="E4" s="24"/>
      <c r="F4" s="24"/>
      <c r="G4" s="24"/>
    </row>
    <row r="5" spans="1:7" s="2" customFormat="1" ht="75.75" customHeight="1" x14ac:dyDescent="0.3">
      <c r="A5" s="9"/>
      <c r="B5" s="7" t="s">
        <v>0</v>
      </c>
      <c r="C5" s="7" t="s">
        <v>1</v>
      </c>
      <c r="D5" s="3" t="s">
        <v>74</v>
      </c>
      <c r="E5" s="18" t="s">
        <v>75</v>
      </c>
      <c r="F5" s="18" t="s">
        <v>2</v>
      </c>
      <c r="G5" s="3" t="s">
        <v>67</v>
      </c>
    </row>
    <row r="6" spans="1:7" ht="18.75" customHeight="1" x14ac:dyDescent="0.3">
      <c r="A6" s="4"/>
      <c r="B6" s="4">
        <v>10000000</v>
      </c>
      <c r="C6" s="5" t="s">
        <v>54</v>
      </c>
      <c r="D6" s="12">
        <f t="shared" ref="D6:F6" si="0">D8+D13+D15+D21+D27</f>
        <v>274279.09999999998</v>
      </c>
      <c r="E6" s="12">
        <f t="shared" si="0"/>
        <v>274279.09999999998</v>
      </c>
      <c r="F6" s="26">
        <f>F8+F13+F15+F21+F27</f>
        <v>164376.98576000001</v>
      </c>
      <c r="G6" s="10">
        <f>F6/E6*100</f>
        <v>59.930554592019604</v>
      </c>
    </row>
    <row r="7" spans="1:7" hidden="1" x14ac:dyDescent="0.3">
      <c r="A7" s="4"/>
      <c r="B7" s="4">
        <v>11000000</v>
      </c>
      <c r="C7" s="5" t="s">
        <v>3</v>
      </c>
      <c r="D7" s="12"/>
      <c r="E7" s="12">
        <v>144710.201</v>
      </c>
      <c r="F7" s="26">
        <v>146056.96922</v>
      </c>
      <c r="G7" s="4"/>
    </row>
    <row r="8" spans="1:7" x14ac:dyDescent="0.3">
      <c r="A8" s="4"/>
      <c r="B8" s="4">
        <v>11010000</v>
      </c>
      <c r="C8" s="5" t="s">
        <v>68</v>
      </c>
      <c r="D8" s="12">
        <f t="shared" ref="D8:E8" si="1">D9+D10+D11+D12</f>
        <v>188115.20000000001</v>
      </c>
      <c r="E8" s="12">
        <f t="shared" si="1"/>
        <v>188115.20000000001</v>
      </c>
      <c r="F8" s="26">
        <f>F9+F10+F11+F12</f>
        <v>112035.55473</v>
      </c>
      <c r="G8" s="10">
        <f>F8/E8*100</f>
        <v>59.5568857434168</v>
      </c>
    </row>
    <row r="9" spans="1:7" ht="43.2" x14ac:dyDescent="0.3">
      <c r="A9" s="4"/>
      <c r="B9" s="4">
        <v>11010100</v>
      </c>
      <c r="C9" s="8" t="s">
        <v>4</v>
      </c>
      <c r="D9" s="12">
        <v>168157.9</v>
      </c>
      <c r="E9" s="12">
        <v>168157.9</v>
      </c>
      <c r="F9" s="26">
        <v>53713.232940000002</v>
      </c>
      <c r="G9" s="10">
        <f>F9/E9*100</f>
        <v>31.942140654706087</v>
      </c>
    </row>
    <row r="10" spans="1:7" ht="57.6" x14ac:dyDescent="0.3">
      <c r="A10" s="4"/>
      <c r="B10" s="4">
        <v>11010200</v>
      </c>
      <c r="C10" s="8" t="s">
        <v>5</v>
      </c>
      <c r="D10" s="12">
        <v>7114.7</v>
      </c>
      <c r="E10" s="12">
        <v>7114.7</v>
      </c>
      <c r="F10" s="26">
        <v>51011.044750000001</v>
      </c>
      <c r="G10" s="10">
        <f>F10/E10*100</f>
        <v>716.98096546586646</v>
      </c>
    </row>
    <row r="11" spans="1:7" ht="43.2" x14ac:dyDescent="0.3">
      <c r="A11" s="4"/>
      <c r="B11" s="4">
        <v>11010400</v>
      </c>
      <c r="C11" s="8" t="s">
        <v>6</v>
      </c>
      <c r="D11" s="12">
        <v>10656</v>
      </c>
      <c r="E11" s="12">
        <v>10656</v>
      </c>
      <c r="F11" s="26">
        <v>6808.0982999999997</v>
      </c>
      <c r="G11" s="10">
        <f>F11/E11*100</f>
        <v>63.889811373873876</v>
      </c>
    </row>
    <row r="12" spans="1:7" ht="28.8" x14ac:dyDescent="0.3">
      <c r="A12" s="4"/>
      <c r="B12" s="4">
        <v>11010500</v>
      </c>
      <c r="C12" s="8" t="s">
        <v>7</v>
      </c>
      <c r="D12" s="12">
        <v>2186.6</v>
      </c>
      <c r="E12" s="12">
        <v>2186.6</v>
      </c>
      <c r="F12" s="26">
        <v>503.17874</v>
      </c>
      <c r="G12" s="10">
        <f>F12/E12*100</f>
        <v>23.011924448916126</v>
      </c>
    </row>
    <row r="13" spans="1:7" x14ac:dyDescent="0.3">
      <c r="A13" s="4"/>
      <c r="B13" s="4">
        <v>11020000</v>
      </c>
      <c r="C13" s="5" t="s">
        <v>8</v>
      </c>
      <c r="D13" s="12">
        <v>38</v>
      </c>
      <c r="E13" s="12">
        <v>38</v>
      </c>
      <c r="F13" s="26">
        <v>65.513000000000005</v>
      </c>
      <c r="G13" s="10">
        <f>F13/E13*100</f>
        <v>172.40263157894736</v>
      </c>
    </row>
    <row r="14" spans="1:7" hidden="1" x14ac:dyDescent="0.3">
      <c r="A14" s="4"/>
      <c r="B14" s="4">
        <v>11020200</v>
      </c>
      <c r="C14" s="5" t="s">
        <v>9</v>
      </c>
      <c r="D14" s="12"/>
      <c r="E14" s="12"/>
      <c r="F14" s="26"/>
      <c r="G14" s="10" t="e">
        <f>F14/E14*100</f>
        <v>#DIV/0!</v>
      </c>
    </row>
    <row r="15" spans="1:7" ht="28.8" x14ac:dyDescent="0.3">
      <c r="A15" s="4"/>
      <c r="B15" s="4">
        <v>13000000</v>
      </c>
      <c r="C15" s="8" t="s">
        <v>55</v>
      </c>
      <c r="D15" s="12">
        <f t="shared" ref="D15:F15" si="2">D16+D18</f>
        <v>306.5</v>
      </c>
      <c r="E15" s="12">
        <f t="shared" si="2"/>
        <v>306.5</v>
      </c>
      <c r="F15" s="26">
        <f t="shared" si="2"/>
        <v>18.334890000000001</v>
      </c>
      <c r="G15" s="10">
        <f>F15/E15*100</f>
        <v>5.9820195758564436</v>
      </c>
    </row>
    <row r="16" spans="1:7" x14ac:dyDescent="0.3">
      <c r="A16" s="4"/>
      <c r="B16" s="4">
        <v>13010000</v>
      </c>
      <c r="C16" s="5" t="s">
        <v>10</v>
      </c>
      <c r="D16" s="12">
        <v>0.5</v>
      </c>
      <c r="E16" s="12">
        <v>0.5</v>
      </c>
      <c r="F16" s="26">
        <v>0</v>
      </c>
      <c r="G16" s="10">
        <v>0</v>
      </c>
    </row>
    <row r="17" spans="1:7" hidden="1" x14ac:dyDescent="0.3">
      <c r="A17" s="4"/>
      <c r="B17" s="4">
        <v>13010200</v>
      </c>
      <c r="C17" s="5" t="s">
        <v>11</v>
      </c>
      <c r="D17" s="12"/>
      <c r="E17" s="12"/>
      <c r="F17" s="26"/>
      <c r="G17" s="10" t="e">
        <f>F17/E17*100</f>
        <v>#DIV/0!</v>
      </c>
    </row>
    <row r="18" spans="1:7" x14ac:dyDescent="0.3">
      <c r="A18" s="4"/>
      <c r="B18" s="4">
        <v>13030000</v>
      </c>
      <c r="C18" s="5" t="s">
        <v>12</v>
      </c>
      <c r="D18" s="12">
        <v>306</v>
      </c>
      <c r="E18" s="12">
        <v>306</v>
      </c>
      <c r="F18" s="26">
        <v>18.334890000000001</v>
      </c>
      <c r="G18" s="10">
        <f>F18/E18*100</f>
        <v>5.9917941176470588</v>
      </c>
    </row>
    <row r="19" spans="1:7" hidden="1" x14ac:dyDescent="0.3">
      <c r="A19" s="4"/>
      <c r="B19" s="4">
        <v>13030100</v>
      </c>
      <c r="C19" s="5" t="s">
        <v>13</v>
      </c>
      <c r="D19" s="12"/>
      <c r="E19" s="12"/>
      <c r="F19" s="26"/>
      <c r="G19" s="10" t="e">
        <f>F19/E19*100</f>
        <v>#DIV/0!</v>
      </c>
    </row>
    <row r="20" spans="1:7" hidden="1" x14ac:dyDescent="0.3">
      <c r="A20" s="4"/>
      <c r="B20" s="4">
        <v>13030200</v>
      </c>
      <c r="C20" s="5" t="s">
        <v>14</v>
      </c>
      <c r="D20" s="12"/>
      <c r="E20" s="12"/>
      <c r="F20" s="26"/>
      <c r="G20" s="10" t="e">
        <f>F20/E20*100</f>
        <v>#DIV/0!</v>
      </c>
    </row>
    <row r="21" spans="1:7" x14ac:dyDescent="0.3">
      <c r="A21" s="4"/>
      <c r="B21" s="4">
        <v>14000000</v>
      </c>
      <c r="C21" s="5" t="s">
        <v>56</v>
      </c>
      <c r="D21" s="12">
        <f t="shared" ref="D21:F21" si="3">D22+D24+D26</f>
        <v>14947.3</v>
      </c>
      <c r="E21" s="12">
        <f t="shared" si="3"/>
        <v>14947.3</v>
      </c>
      <c r="F21" s="20">
        <f t="shared" si="3"/>
        <v>2884.2693100000001</v>
      </c>
      <c r="G21" s="10">
        <f>F21/E21*100</f>
        <v>19.29625624694761</v>
      </c>
    </row>
    <row r="22" spans="1:7" ht="28.8" x14ac:dyDescent="0.3">
      <c r="A22" s="4"/>
      <c r="B22" s="4">
        <v>14020000</v>
      </c>
      <c r="C22" s="8" t="s">
        <v>15</v>
      </c>
      <c r="D22" s="12">
        <v>2650.5</v>
      </c>
      <c r="E22" s="12">
        <v>2650.5</v>
      </c>
      <c r="F22" s="12">
        <f>F23</f>
        <v>384.89317</v>
      </c>
      <c r="G22" s="10">
        <f>F22/E22*100</f>
        <v>14.521530654593473</v>
      </c>
    </row>
    <row r="23" spans="1:7" x14ac:dyDescent="0.3">
      <c r="A23" s="4"/>
      <c r="B23" s="4">
        <v>14021900</v>
      </c>
      <c r="C23" s="5" t="s">
        <v>16</v>
      </c>
      <c r="D23" s="12">
        <v>2650.5</v>
      </c>
      <c r="E23" s="12">
        <v>2650.5</v>
      </c>
      <c r="F23" s="12">
        <v>384.89317</v>
      </c>
      <c r="G23" s="10">
        <f>F23/E23*100</f>
        <v>14.521530654593473</v>
      </c>
    </row>
    <row r="24" spans="1:7" ht="28.8" x14ac:dyDescent="0.3">
      <c r="A24" s="4"/>
      <c r="B24" s="4">
        <v>14030000</v>
      </c>
      <c r="C24" s="8" t="s">
        <v>17</v>
      </c>
      <c r="D24" s="12">
        <v>8616.7999999999993</v>
      </c>
      <c r="E24" s="12">
        <v>8616.7999999999993</v>
      </c>
      <c r="F24" s="12">
        <f>F25</f>
        <v>1737.4418499999999</v>
      </c>
      <c r="G24" s="10">
        <f>F24/E24*100</f>
        <v>20.163423196546283</v>
      </c>
    </row>
    <row r="25" spans="1:7" x14ac:dyDescent="0.3">
      <c r="A25" s="4"/>
      <c r="B25" s="4">
        <v>14031900</v>
      </c>
      <c r="C25" s="5" t="s">
        <v>16</v>
      </c>
      <c r="D25" s="12">
        <v>8616.7999999999993</v>
      </c>
      <c r="E25" s="12">
        <v>8616.7999999999993</v>
      </c>
      <c r="F25" s="12">
        <v>1737.4418499999999</v>
      </c>
      <c r="G25" s="10">
        <f>F25/E25*100</f>
        <v>20.163423196546283</v>
      </c>
    </row>
    <row r="26" spans="1:7" ht="57.6" x14ac:dyDescent="0.3">
      <c r="A26" s="4"/>
      <c r="B26" s="4">
        <v>14040200</v>
      </c>
      <c r="C26" s="8" t="s">
        <v>81</v>
      </c>
      <c r="D26" s="12">
        <v>3680</v>
      </c>
      <c r="E26" s="12">
        <v>3680</v>
      </c>
      <c r="F26" s="12">
        <v>761.93429000000003</v>
      </c>
      <c r="G26" s="10">
        <f>F26/E26*100</f>
        <v>20.704736141304348</v>
      </c>
    </row>
    <row r="27" spans="1:7" x14ac:dyDescent="0.3">
      <c r="A27" s="4"/>
      <c r="B27" s="4">
        <v>18000000</v>
      </c>
      <c r="C27" s="5" t="s">
        <v>57</v>
      </c>
      <c r="D27" s="12">
        <f>D28+D39</f>
        <v>70872.100000000006</v>
      </c>
      <c r="E27" s="12">
        <f>E28+E39</f>
        <v>70872.100000000006</v>
      </c>
      <c r="F27" s="19">
        <v>49373.313829999999</v>
      </c>
      <c r="G27" s="10">
        <f>F27/E27*100</f>
        <v>69.665374428018922</v>
      </c>
    </row>
    <row r="28" spans="1:7" x14ac:dyDescent="0.3">
      <c r="A28" s="4"/>
      <c r="B28" s="4">
        <v>18010000</v>
      </c>
      <c r="C28" s="5" t="s">
        <v>18</v>
      </c>
      <c r="D28" s="12">
        <v>42872.1</v>
      </c>
      <c r="E28" s="12">
        <v>42872.1</v>
      </c>
      <c r="F28" s="12">
        <v>38198.724390000003</v>
      </c>
      <c r="G28" s="10">
        <f>F28/E28*100</f>
        <v>89.099261267817539</v>
      </c>
    </row>
    <row r="29" spans="1:7" ht="43.2" hidden="1" x14ac:dyDescent="0.3">
      <c r="A29" s="4"/>
      <c r="B29" s="4">
        <v>18010100</v>
      </c>
      <c r="C29" s="8" t="s">
        <v>19</v>
      </c>
      <c r="D29" s="12">
        <v>9694.9600000000009</v>
      </c>
      <c r="E29" s="12">
        <v>9694.9600000000009</v>
      </c>
      <c r="F29" s="12"/>
      <c r="G29" s="10">
        <f>F29/E29*100</f>
        <v>0</v>
      </c>
    </row>
    <row r="30" spans="1:7" ht="43.2" hidden="1" x14ac:dyDescent="0.3">
      <c r="A30" s="4"/>
      <c r="B30" s="4">
        <v>18010200</v>
      </c>
      <c r="C30" s="8" t="s">
        <v>20</v>
      </c>
      <c r="D30" s="12">
        <v>2336.5</v>
      </c>
      <c r="E30" s="12">
        <v>2336.5</v>
      </c>
      <c r="F30" s="12"/>
      <c r="G30" s="10">
        <f>F30/E30*100</f>
        <v>0</v>
      </c>
    </row>
    <row r="31" spans="1:7" ht="43.2" hidden="1" x14ac:dyDescent="0.3">
      <c r="A31" s="4"/>
      <c r="B31" s="4">
        <v>18010300</v>
      </c>
      <c r="C31" s="8" t="s">
        <v>21</v>
      </c>
      <c r="D31" s="12">
        <v>1948.9</v>
      </c>
      <c r="E31" s="12">
        <v>1948.9</v>
      </c>
      <c r="F31" s="12"/>
      <c r="G31" s="10">
        <f>F31/E31*100</f>
        <v>0</v>
      </c>
    </row>
    <row r="32" spans="1:7" ht="43.2" hidden="1" x14ac:dyDescent="0.3">
      <c r="A32" s="4"/>
      <c r="B32" s="4">
        <v>18010400</v>
      </c>
      <c r="C32" s="8" t="s">
        <v>22</v>
      </c>
      <c r="D32" s="12">
        <v>52.1</v>
      </c>
      <c r="E32" s="12">
        <v>52.1</v>
      </c>
      <c r="F32" s="12"/>
      <c r="G32" s="10">
        <f>F32/E32*100</f>
        <v>0</v>
      </c>
    </row>
    <row r="33" spans="1:8" x14ac:dyDescent="0.3">
      <c r="A33" s="4"/>
      <c r="B33" s="4">
        <v>18010500</v>
      </c>
      <c r="C33" s="5" t="s">
        <v>23</v>
      </c>
      <c r="D33" s="12">
        <v>23000</v>
      </c>
      <c r="E33" s="12">
        <v>23000</v>
      </c>
      <c r="F33" s="12">
        <v>35741.862849999998</v>
      </c>
      <c r="G33" s="10">
        <f>F33/E33*100</f>
        <v>155.39940369565218</v>
      </c>
    </row>
    <row r="34" spans="1:8" x14ac:dyDescent="0.3">
      <c r="A34" s="4"/>
      <c r="B34" s="4">
        <v>18010600</v>
      </c>
      <c r="C34" s="5" t="s">
        <v>24</v>
      </c>
      <c r="D34" s="12">
        <v>9900</v>
      </c>
      <c r="E34" s="12">
        <v>9900</v>
      </c>
      <c r="F34" s="12">
        <v>1508.9148399999999</v>
      </c>
      <c r="G34" s="10">
        <f>F34/E34*100</f>
        <v>15.24156404040404</v>
      </c>
    </row>
    <row r="35" spans="1:8" x14ac:dyDescent="0.3">
      <c r="A35" s="4"/>
      <c r="B35" s="4">
        <v>18010700</v>
      </c>
      <c r="C35" s="5" t="s">
        <v>25</v>
      </c>
      <c r="D35" s="12">
        <v>2900</v>
      </c>
      <c r="E35" s="12">
        <v>2900</v>
      </c>
      <c r="F35" s="12">
        <v>96.065870000000004</v>
      </c>
      <c r="G35" s="10">
        <f>F35/E35*100</f>
        <v>3.3126162068965521</v>
      </c>
    </row>
    <row r="36" spans="1:8" x14ac:dyDescent="0.3">
      <c r="A36" s="4"/>
      <c r="B36" s="4">
        <v>18010900</v>
      </c>
      <c r="C36" s="5" t="s">
        <v>26</v>
      </c>
      <c r="D36" s="12">
        <v>2500</v>
      </c>
      <c r="E36" s="12">
        <v>2500</v>
      </c>
      <c r="F36" s="12">
        <v>278.00400999999999</v>
      </c>
      <c r="G36" s="10">
        <f>F36/E36*100</f>
        <v>11.1201604</v>
      </c>
    </row>
    <row r="37" spans="1:8" x14ac:dyDescent="0.3">
      <c r="A37" s="4"/>
      <c r="B37" s="4">
        <v>18011000</v>
      </c>
      <c r="C37" s="5" t="s">
        <v>27</v>
      </c>
      <c r="D37" s="12">
        <v>9</v>
      </c>
      <c r="E37" s="12">
        <v>9</v>
      </c>
      <c r="F37" s="12">
        <v>0</v>
      </c>
      <c r="G37" s="10">
        <f>F37/E37*100</f>
        <v>0</v>
      </c>
    </row>
    <row r="38" spans="1:8" x14ac:dyDescent="0.3">
      <c r="A38" s="4"/>
      <c r="B38" s="4">
        <v>18011100</v>
      </c>
      <c r="C38" s="14" t="s">
        <v>76</v>
      </c>
      <c r="D38" s="12">
        <v>25</v>
      </c>
      <c r="E38" s="12">
        <v>25</v>
      </c>
      <c r="F38" s="12">
        <v>6.25</v>
      </c>
      <c r="G38" s="10">
        <f>F38/E38*100</f>
        <v>25</v>
      </c>
    </row>
    <row r="39" spans="1:8" x14ac:dyDescent="0.3">
      <c r="A39" s="4"/>
      <c r="B39" s="4">
        <v>18050000</v>
      </c>
      <c r="C39" s="5" t="s">
        <v>58</v>
      </c>
      <c r="D39" s="12">
        <f t="shared" ref="D39:F39" si="4">D40+D41+D42</f>
        <v>28000</v>
      </c>
      <c r="E39" s="12">
        <f t="shared" si="4"/>
        <v>28000</v>
      </c>
      <c r="F39" s="12">
        <f t="shared" si="4"/>
        <v>11174.58944</v>
      </c>
      <c r="G39" s="10">
        <f>F39/E39*100</f>
        <v>39.909247999999998</v>
      </c>
      <c r="H39" s="15"/>
    </row>
    <row r="40" spans="1:8" x14ac:dyDescent="0.3">
      <c r="A40" s="4"/>
      <c r="B40" s="4">
        <v>18050300</v>
      </c>
      <c r="C40" s="5" t="s">
        <v>28</v>
      </c>
      <c r="D40" s="12">
        <v>3800</v>
      </c>
      <c r="E40" s="12">
        <v>3800</v>
      </c>
      <c r="F40" s="12">
        <v>1055.7207100000001</v>
      </c>
      <c r="G40" s="10">
        <f>F40/E40*100</f>
        <v>27.782123947368419</v>
      </c>
    </row>
    <row r="41" spans="1:8" x14ac:dyDescent="0.3">
      <c r="A41" s="4"/>
      <c r="B41" s="4">
        <v>18050400</v>
      </c>
      <c r="C41" s="5" t="s">
        <v>29</v>
      </c>
      <c r="D41" s="12">
        <v>16000</v>
      </c>
      <c r="E41" s="12">
        <v>16000</v>
      </c>
      <c r="F41" s="12">
        <v>7884.8950999999997</v>
      </c>
      <c r="G41" s="10">
        <f>F41/E41*100</f>
        <v>49.280594375</v>
      </c>
    </row>
    <row r="42" spans="1:8" ht="57.6" x14ac:dyDescent="0.3">
      <c r="A42" s="4"/>
      <c r="B42" s="4">
        <v>18050500</v>
      </c>
      <c r="C42" s="8" t="s">
        <v>30</v>
      </c>
      <c r="D42" s="12">
        <v>8200</v>
      </c>
      <c r="E42" s="12">
        <v>8200</v>
      </c>
      <c r="F42" s="12">
        <v>2233.97363</v>
      </c>
      <c r="G42" s="10">
        <f>F42/E42*100</f>
        <v>27.243580853658532</v>
      </c>
    </row>
    <row r="43" spans="1:8" x14ac:dyDescent="0.3">
      <c r="A43" s="4"/>
      <c r="B43" s="4">
        <v>20000000</v>
      </c>
      <c r="C43" s="5" t="s">
        <v>59</v>
      </c>
      <c r="D43" s="12">
        <f>D44+D50+D59</f>
        <v>4103.5</v>
      </c>
      <c r="E43" s="12">
        <f>E44+E50+E59</f>
        <v>4103.5</v>
      </c>
      <c r="F43" s="19">
        <f t="shared" ref="F43" si="5">F44+F50+F59</f>
        <v>1042.5636299999999</v>
      </c>
      <c r="G43" s="10">
        <f>F43/E43*100</f>
        <v>25.406692579505297</v>
      </c>
    </row>
    <row r="44" spans="1:8" x14ac:dyDescent="0.3">
      <c r="A44" s="4"/>
      <c r="B44" s="4">
        <v>21000000</v>
      </c>
      <c r="C44" s="5" t="s">
        <v>31</v>
      </c>
      <c r="D44" s="12">
        <f t="shared" ref="D44:E44" si="6">D45+D46</f>
        <v>194</v>
      </c>
      <c r="E44" s="12">
        <f t="shared" si="6"/>
        <v>194</v>
      </c>
      <c r="F44" s="12">
        <f>F45+F46</f>
        <v>68.754649999999998</v>
      </c>
      <c r="G44" s="10">
        <f>F44/E44*100</f>
        <v>35.440541237113401</v>
      </c>
    </row>
    <row r="45" spans="1:8" ht="56.4" customHeight="1" x14ac:dyDescent="0.3">
      <c r="A45" s="4"/>
      <c r="B45" s="4">
        <v>21010000</v>
      </c>
      <c r="C45" s="8" t="s">
        <v>60</v>
      </c>
      <c r="D45" s="12">
        <v>52</v>
      </c>
      <c r="E45" s="12">
        <v>52</v>
      </c>
      <c r="F45" s="12">
        <v>13.641</v>
      </c>
      <c r="G45" s="10">
        <f>F45/E45*100</f>
        <v>26.232692307692307</v>
      </c>
    </row>
    <row r="46" spans="1:8" x14ac:dyDescent="0.3">
      <c r="A46" s="4"/>
      <c r="B46" s="4">
        <v>21080000</v>
      </c>
      <c r="C46" s="5" t="s">
        <v>61</v>
      </c>
      <c r="D46" s="12">
        <v>142</v>
      </c>
      <c r="E46" s="12">
        <v>142</v>
      </c>
      <c r="F46" s="12">
        <v>55.11365</v>
      </c>
      <c r="G46" s="10">
        <f>F46/E46*100</f>
        <v>38.81242957746479</v>
      </c>
    </row>
    <row r="47" spans="1:8" x14ac:dyDescent="0.3">
      <c r="A47" s="4"/>
      <c r="B47" s="4">
        <v>21081100</v>
      </c>
      <c r="C47" s="5" t="s">
        <v>33</v>
      </c>
      <c r="D47" s="12">
        <v>52</v>
      </c>
      <c r="E47" s="12">
        <v>52</v>
      </c>
      <c r="F47" s="12">
        <v>24.3064</v>
      </c>
      <c r="G47" s="10">
        <f>F47/E47*100</f>
        <v>46.74307692307692</v>
      </c>
    </row>
    <row r="48" spans="1:8" ht="43.2" x14ac:dyDescent="0.3">
      <c r="A48" s="4"/>
      <c r="B48" s="4">
        <v>21081500</v>
      </c>
      <c r="C48" s="8" t="s">
        <v>34</v>
      </c>
      <c r="D48" s="12">
        <v>90</v>
      </c>
      <c r="E48" s="12">
        <v>90</v>
      </c>
      <c r="F48" s="12">
        <v>28.357250000000001</v>
      </c>
      <c r="G48" s="10">
        <f>F48/E48*100</f>
        <v>31.508055555555558</v>
      </c>
    </row>
    <row r="49" spans="1:10" ht="57.6" x14ac:dyDescent="0.3">
      <c r="A49" s="4"/>
      <c r="B49" s="4">
        <v>21082400</v>
      </c>
      <c r="C49" s="8" t="s">
        <v>77</v>
      </c>
      <c r="D49" s="12">
        <v>0</v>
      </c>
      <c r="E49" s="12">
        <v>0</v>
      </c>
      <c r="F49" s="12">
        <v>2.4500000000000002</v>
      </c>
      <c r="G49" s="10" t="e">
        <f>F49/E49*100</f>
        <v>#DIV/0!</v>
      </c>
    </row>
    <row r="50" spans="1:10" ht="28.8" x14ac:dyDescent="0.3">
      <c r="A50" s="4"/>
      <c r="B50" s="4">
        <v>22000000</v>
      </c>
      <c r="C50" s="8" t="s">
        <v>62</v>
      </c>
      <c r="D50" s="12">
        <f>D51+D56+D58</f>
        <v>3097.5</v>
      </c>
      <c r="E50" s="12">
        <f>E51+E56+E58</f>
        <v>3097.5</v>
      </c>
      <c r="F50" s="12">
        <v>553.91399999999999</v>
      </c>
      <c r="G50" s="10">
        <f>F50/E50*100</f>
        <v>17.882615012106537</v>
      </c>
    </row>
    <row r="51" spans="1:10" x14ac:dyDescent="0.3">
      <c r="A51" s="4"/>
      <c r="B51" s="4">
        <v>22010000</v>
      </c>
      <c r="C51" s="5" t="s">
        <v>35</v>
      </c>
      <c r="D51" s="12">
        <f>D52+D53+D54+D55</f>
        <v>2730</v>
      </c>
      <c r="E51" s="12">
        <f>E52+E53+E54+E55</f>
        <v>2730</v>
      </c>
      <c r="F51" s="12">
        <v>515.28958999999998</v>
      </c>
      <c r="G51" s="10">
        <f>F51/E51*100</f>
        <v>18.875076556776555</v>
      </c>
    </row>
    <row r="52" spans="1:10" ht="43.2" x14ac:dyDescent="0.3">
      <c r="A52" s="4"/>
      <c r="B52" s="4">
        <v>22010300</v>
      </c>
      <c r="C52" s="8" t="s">
        <v>36</v>
      </c>
      <c r="D52" s="12">
        <v>80</v>
      </c>
      <c r="E52" s="12">
        <v>80</v>
      </c>
      <c r="F52" s="12">
        <v>42.429000000000002</v>
      </c>
      <c r="G52" s="10">
        <v>0</v>
      </c>
    </row>
    <row r="53" spans="1:10" x14ac:dyDescent="0.3">
      <c r="A53" s="4"/>
      <c r="B53" s="4">
        <v>22012500</v>
      </c>
      <c r="C53" s="5" t="s">
        <v>37</v>
      </c>
      <c r="D53" s="12">
        <v>2400</v>
      </c>
      <c r="E53" s="12">
        <v>2400</v>
      </c>
      <c r="F53" s="12">
        <v>422.76058999999998</v>
      </c>
      <c r="G53" s="10">
        <f>F53/E53*100</f>
        <v>17.615024583333334</v>
      </c>
    </row>
    <row r="54" spans="1:10" ht="28.8" x14ac:dyDescent="0.3">
      <c r="A54" s="4"/>
      <c r="B54" s="4">
        <v>22012600</v>
      </c>
      <c r="C54" s="8" t="s">
        <v>38</v>
      </c>
      <c r="D54" s="12">
        <v>210</v>
      </c>
      <c r="E54" s="12">
        <v>210</v>
      </c>
      <c r="F54" s="12">
        <v>50.1</v>
      </c>
      <c r="G54" s="10">
        <v>0</v>
      </c>
    </row>
    <row r="55" spans="1:10" ht="86.4" x14ac:dyDescent="0.3">
      <c r="A55" s="4"/>
      <c r="B55" s="4">
        <v>22012900</v>
      </c>
      <c r="C55" s="8" t="s">
        <v>78</v>
      </c>
      <c r="D55" s="12">
        <v>40</v>
      </c>
      <c r="E55" s="12">
        <v>40</v>
      </c>
      <c r="F55" s="12">
        <v>0</v>
      </c>
      <c r="G55" s="10">
        <v>0</v>
      </c>
    </row>
    <row r="56" spans="1:10" ht="28.8" x14ac:dyDescent="0.3">
      <c r="A56" s="4"/>
      <c r="B56" s="4">
        <v>22080000</v>
      </c>
      <c r="C56" s="8" t="s">
        <v>39</v>
      </c>
      <c r="D56" s="12">
        <v>137.5</v>
      </c>
      <c r="E56" s="12">
        <v>137.5</v>
      </c>
      <c r="F56" s="12">
        <v>6.0247099999999998</v>
      </c>
      <c r="G56" s="10">
        <f>F56/E56*100</f>
        <v>4.3816072727272726</v>
      </c>
    </row>
    <row r="57" spans="1:10" hidden="1" x14ac:dyDescent="0.3">
      <c r="A57" s="4"/>
      <c r="B57" s="4">
        <v>22080400</v>
      </c>
      <c r="C57" s="5" t="s">
        <v>40</v>
      </c>
      <c r="D57" s="12"/>
      <c r="E57" s="12"/>
      <c r="F57" s="12">
        <v>99.053510000000003</v>
      </c>
      <c r="G57" s="10" t="e">
        <f>F57/E57*100</f>
        <v>#DIV/0!</v>
      </c>
    </row>
    <row r="58" spans="1:10" x14ac:dyDescent="0.3">
      <c r="A58" s="4"/>
      <c r="B58" s="4">
        <v>22090000</v>
      </c>
      <c r="C58" s="5" t="s">
        <v>41</v>
      </c>
      <c r="D58" s="12">
        <v>230</v>
      </c>
      <c r="E58" s="12">
        <v>230</v>
      </c>
      <c r="F58" s="12">
        <v>32.599699999999999</v>
      </c>
      <c r="G58" s="10">
        <f>F58/E58*100</f>
        <v>14.173782608695651</v>
      </c>
    </row>
    <row r="59" spans="1:10" x14ac:dyDescent="0.3">
      <c r="A59" s="4"/>
      <c r="B59" s="4">
        <v>24000000</v>
      </c>
      <c r="C59" s="5" t="s">
        <v>42</v>
      </c>
      <c r="D59" s="12">
        <v>812</v>
      </c>
      <c r="E59" s="12">
        <v>812</v>
      </c>
      <c r="F59" s="12">
        <v>419.89497999999998</v>
      </c>
      <c r="G59" s="10">
        <f>F59/E59*100</f>
        <v>51.711204433497535</v>
      </c>
    </row>
    <row r="60" spans="1:10" x14ac:dyDescent="0.3">
      <c r="A60" s="4"/>
      <c r="B60" s="4">
        <v>24060000</v>
      </c>
      <c r="C60" s="5" t="s">
        <v>32</v>
      </c>
      <c r="D60" s="12">
        <v>812</v>
      </c>
      <c r="E60" s="12">
        <v>812</v>
      </c>
      <c r="F60" s="12">
        <v>419.89497999999998</v>
      </c>
      <c r="G60" s="10">
        <f>F60/E60*100</f>
        <v>51.711204433497535</v>
      </c>
    </row>
    <row r="61" spans="1:10" x14ac:dyDescent="0.3">
      <c r="A61" s="4"/>
      <c r="B61" s="4">
        <v>30000000</v>
      </c>
      <c r="C61" s="5" t="s">
        <v>43</v>
      </c>
      <c r="D61" s="12">
        <v>2</v>
      </c>
      <c r="E61" s="12">
        <v>2</v>
      </c>
      <c r="F61" s="12">
        <v>0</v>
      </c>
      <c r="G61" s="10">
        <f>F61/E61*100</f>
        <v>0</v>
      </c>
    </row>
    <row r="62" spans="1:10" x14ac:dyDescent="0.3">
      <c r="A62" s="4"/>
      <c r="B62" s="4">
        <v>31000000</v>
      </c>
      <c r="C62" s="5" t="s">
        <v>44</v>
      </c>
      <c r="D62" s="12">
        <v>2</v>
      </c>
      <c r="E62" s="12">
        <v>2</v>
      </c>
      <c r="F62" s="12">
        <v>0</v>
      </c>
      <c r="G62" s="10">
        <f>F62/E62*100</f>
        <v>0</v>
      </c>
    </row>
    <row r="63" spans="1:10" ht="57.6" x14ac:dyDescent="0.3">
      <c r="A63" s="4"/>
      <c r="B63" s="4">
        <v>31010200</v>
      </c>
      <c r="C63" s="8" t="s">
        <v>45</v>
      </c>
      <c r="D63" s="12">
        <v>2</v>
      </c>
      <c r="E63" s="12">
        <v>2</v>
      </c>
      <c r="F63" s="12">
        <v>0</v>
      </c>
      <c r="G63" s="10">
        <f>F63/E63*100</f>
        <v>0</v>
      </c>
    </row>
    <row r="64" spans="1:10" x14ac:dyDescent="0.3">
      <c r="A64" s="4"/>
      <c r="B64" s="4">
        <v>40000000</v>
      </c>
      <c r="C64" s="5" t="s">
        <v>63</v>
      </c>
      <c r="D64" s="12">
        <f t="shared" ref="D64:E64" si="7">D65</f>
        <v>174410.16299999997</v>
      </c>
      <c r="E64" s="12">
        <f t="shared" si="7"/>
        <v>165131.163</v>
      </c>
      <c r="F64" s="12">
        <f>F65</f>
        <v>154189.67940000002</v>
      </c>
      <c r="G64" s="10">
        <f>F64/E64*100</f>
        <v>93.374064954656703</v>
      </c>
      <c r="J64" s="15"/>
    </row>
    <row r="65" spans="1:8" x14ac:dyDescent="0.3">
      <c r="A65" s="4"/>
      <c r="B65" s="4">
        <v>41000000</v>
      </c>
      <c r="C65" s="5" t="s">
        <v>64</v>
      </c>
      <c r="D65" s="12">
        <f>D66+D68+D72+D75</f>
        <v>174410.16299999997</v>
      </c>
      <c r="E65" s="12">
        <f>E66+E68+E72+E75</f>
        <v>165131.163</v>
      </c>
      <c r="F65" s="12">
        <f>F66+F68+F72+F75</f>
        <v>154189.67940000002</v>
      </c>
      <c r="G65" s="10">
        <f>F65/E65*100</f>
        <v>93.374064954656703</v>
      </c>
    </row>
    <row r="66" spans="1:8" x14ac:dyDescent="0.3">
      <c r="A66" s="4"/>
      <c r="B66" s="4">
        <v>41020000</v>
      </c>
      <c r="C66" s="5" t="s">
        <v>46</v>
      </c>
      <c r="D66" s="12">
        <f>D67</f>
        <v>58593.2</v>
      </c>
      <c r="E66" s="12">
        <f>E67</f>
        <v>58593.2</v>
      </c>
      <c r="F66" s="12">
        <f>F67</f>
        <v>58593.2</v>
      </c>
      <c r="G66" s="10">
        <f>F66/E66*100</f>
        <v>100</v>
      </c>
      <c r="H66" s="15"/>
    </row>
    <row r="67" spans="1:8" x14ac:dyDescent="0.3">
      <c r="A67" s="4"/>
      <c r="B67" s="4">
        <v>41020100</v>
      </c>
      <c r="C67" s="5" t="s">
        <v>47</v>
      </c>
      <c r="D67" s="12">
        <v>58593.2</v>
      </c>
      <c r="E67" s="12">
        <v>58593.2</v>
      </c>
      <c r="F67" s="12">
        <v>58593.2</v>
      </c>
      <c r="G67" s="10">
        <f>F67/E67*100</f>
        <v>100</v>
      </c>
    </row>
    <row r="68" spans="1:8" x14ac:dyDescent="0.3">
      <c r="A68" s="4"/>
      <c r="B68" s="4">
        <v>41030000</v>
      </c>
      <c r="C68" s="5" t="s">
        <v>48</v>
      </c>
      <c r="D68" s="12">
        <f>D69+D70+D71</f>
        <v>101688.9</v>
      </c>
      <c r="E68" s="12">
        <f>E69+E70+E71</f>
        <v>92429.8</v>
      </c>
      <c r="F68" s="12">
        <f>F69+F70+F71</f>
        <v>91520</v>
      </c>
      <c r="G68" s="10">
        <f>F68/E68*100</f>
        <v>99.015685417473591</v>
      </c>
    </row>
    <row r="69" spans="1:8" ht="43.2" x14ac:dyDescent="0.3">
      <c r="A69" s="4"/>
      <c r="B69" s="4">
        <v>41031400</v>
      </c>
      <c r="C69" s="8" t="s">
        <v>49</v>
      </c>
      <c r="D69" s="12">
        <v>0</v>
      </c>
      <c r="E69" s="12">
        <v>909.8</v>
      </c>
      <c r="F69" s="12">
        <v>0</v>
      </c>
      <c r="G69" s="10">
        <f>F69/E69*100</f>
        <v>0</v>
      </c>
    </row>
    <row r="70" spans="1:8" x14ac:dyDescent="0.3">
      <c r="A70" s="4"/>
      <c r="B70" s="4">
        <v>41033900</v>
      </c>
      <c r="C70" s="5" t="s">
        <v>50</v>
      </c>
      <c r="D70" s="12">
        <v>101688.9</v>
      </c>
      <c r="E70" s="12">
        <v>91520</v>
      </c>
      <c r="F70" s="12">
        <v>91520</v>
      </c>
      <c r="G70" s="10">
        <f>F70/E70*100</f>
        <v>100</v>
      </c>
    </row>
    <row r="71" spans="1:8" x14ac:dyDescent="0.3">
      <c r="A71" s="4"/>
      <c r="B71" s="4">
        <v>41034200</v>
      </c>
      <c r="C71" s="5" t="s">
        <v>51</v>
      </c>
      <c r="D71" s="12">
        <v>0</v>
      </c>
      <c r="E71" s="12">
        <v>0</v>
      </c>
      <c r="F71" s="12">
        <v>0</v>
      </c>
      <c r="G71" s="10">
        <v>0</v>
      </c>
    </row>
    <row r="72" spans="1:8" x14ac:dyDescent="0.3">
      <c r="A72" s="4"/>
      <c r="B72" s="4">
        <v>41040000</v>
      </c>
      <c r="C72" s="5" t="s">
        <v>65</v>
      </c>
      <c r="D72" s="12">
        <f t="shared" ref="D72" si="8">D73+D74</f>
        <v>4507.3</v>
      </c>
      <c r="E72" s="12">
        <f>E73+E74</f>
        <v>4507.3</v>
      </c>
      <c r="F72" s="12">
        <f>F73+F74</f>
        <v>2296.5</v>
      </c>
      <c r="G72" s="10">
        <f>F72/E72*100</f>
        <v>50.950680007987039</v>
      </c>
    </row>
    <row r="73" spans="1:8" ht="57.6" x14ac:dyDescent="0.3">
      <c r="A73" s="4"/>
      <c r="B73" s="4">
        <v>41040200</v>
      </c>
      <c r="C73" s="8" t="s">
        <v>52</v>
      </c>
      <c r="D73" s="12">
        <v>1165.3</v>
      </c>
      <c r="E73" s="12">
        <v>1165.3</v>
      </c>
      <c r="F73" s="12">
        <v>291.3</v>
      </c>
      <c r="G73" s="10">
        <f>F73/E73*100</f>
        <v>24.997854629709089</v>
      </c>
    </row>
    <row r="74" spans="1:8" ht="86.4" x14ac:dyDescent="0.3">
      <c r="A74" s="4"/>
      <c r="B74" s="4">
        <v>41040500</v>
      </c>
      <c r="C74" s="8" t="s">
        <v>79</v>
      </c>
      <c r="D74" s="12">
        <v>3342</v>
      </c>
      <c r="E74" s="12">
        <v>3342</v>
      </c>
      <c r="F74" s="12">
        <v>2005.2</v>
      </c>
      <c r="G74" s="10">
        <f>F74/E74*100</f>
        <v>60</v>
      </c>
    </row>
    <row r="75" spans="1:8" x14ac:dyDescent="0.3">
      <c r="A75" s="4"/>
      <c r="B75" s="4">
        <v>41050000</v>
      </c>
      <c r="C75" s="5" t="s">
        <v>66</v>
      </c>
      <c r="D75" s="12">
        <f>D76+D77+D78+D79</f>
        <v>9620.762999999999</v>
      </c>
      <c r="E75" s="12">
        <f>E76+E77+E78</f>
        <v>9600.8629999999994</v>
      </c>
      <c r="F75" s="12">
        <f>F76+F77+F78</f>
        <v>1779.9794000000002</v>
      </c>
      <c r="G75" s="10">
        <f>F75/E75*100</f>
        <v>18.539785433871934</v>
      </c>
    </row>
    <row r="76" spans="1:8" ht="28.8" x14ac:dyDescent="0.3">
      <c r="A76" s="4"/>
      <c r="B76" s="4">
        <v>41051000</v>
      </c>
      <c r="C76" s="8" t="s">
        <v>69</v>
      </c>
      <c r="D76" s="12">
        <v>1423.1</v>
      </c>
      <c r="E76" s="12">
        <v>1423.1</v>
      </c>
      <c r="F76" s="12">
        <v>724.36252000000002</v>
      </c>
      <c r="G76" s="10">
        <f>F76/E76*100</f>
        <v>50.900324643384167</v>
      </c>
    </row>
    <row r="77" spans="1:8" ht="43.2" x14ac:dyDescent="0.3">
      <c r="A77" s="4"/>
      <c r="B77" s="4">
        <v>41051200</v>
      </c>
      <c r="C77" s="8" t="s">
        <v>70</v>
      </c>
      <c r="D77" s="12">
        <v>199.1</v>
      </c>
      <c r="E77" s="12">
        <v>179.2</v>
      </c>
      <c r="F77" s="12">
        <v>0</v>
      </c>
      <c r="G77" s="10">
        <f>F77/E77*100</f>
        <v>0</v>
      </c>
    </row>
    <row r="78" spans="1:8" x14ac:dyDescent="0.3">
      <c r="A78" s="4"/>
      <c r="B78" s="4">
        <v>41053900</v>
      </c>
      <c r="C78" s="6" t="s">
        <v>71</v>
      </c>
      <c r="D78" s="12">
        <v>7998.5630000000001</v>
      </c>
      <c r="E78" s="12">
        <v>7998.5630000000001</v>
      </c>
      <c r="F78" s="12">
        <v>1055.61688</v>
      </c>
      <c r="G78" s="10">
        <f>F78/E78*100</f>
        <v>13.197581615597704</v>
      </c>
    </row>
    <row r="79" spans="1:8" ht="43.2" x14ac:dyDescent="0.3">
      <c r="A79" s="4"/>
      <c r="B79" s="4">
        <v>41055000</v>
      </c>
      <c r="C79" s="8" t="s">
        <v>72</v>
      </c>
      <c r="D79" s="12">
        <v>0</v>
      </c>
      <c r="E79" s="12">
        <v>0</v>
      </c>
      <c r="F79" s="12">
        <v>0</v>
      </c>
      <c r="G79" s="10" t="e">
        <f>F79/E79*100</f>
        <v>#DIV/0!</v>
      </c>
    </row>
    <row r="80" spans="1:8" hidden="1" x14ac:dyDescent="0.3">
      <c r="A80" s="4"/>
      <c r="B80" s="4"/>
      <c r="C80" s="5"/>
      <c r="D80" s="12"/>
      <c r="E80" s="10"/>
      <c r="F80" s="10"/>
      <c r="G80" s="4"/>
    </row>
    <row r="81" spans="1:7" hidden="1" x14ac:dyDescent="0.3">
      <c r="A81" s="4"/>
      <c r="B81" s="4"/>
      <c r="C81" s="5"/>
      <c r="D81" s="12"/>
      <c r="E81" s="10"/>
      <c r="F81" s="10"/>
      <c r="G81" s="4"/>
    </row>
    <row r="82" spans="1:7" hidden="1" x14ac:dyDescent="0.3">
      <c r="A82" s="4"/>
      <c r="B82" s="4"/>
      <c r="C82" s="5"/>
      <c r="D82" s="12"/>
      <c r="E82" s="10"/>
      <c r="F82" s="10"/>
      <c r="G82" s="4"/>
    </row>
    <row r="83" spans="1:7" hidden="1" x14ac:dyDescent="0.3">
      <c r="A83" s="4"/>
      <c r="B83" s="4"/>
      <c r="C83" s="5"/>
      <c r="D83" s="12"/>
      <c r="E83" s="10"/>
      <c r="F83" s="10"/>
      <c r="G83" s="4"/>
    </row>
    <row r="84" spans="1:7" hidden="1" x14ac:dyDescent="0.3">
      <c r="A84" s="4"/>
      <c r="B84" s="4"/>
      <c r="C84" s="5"/>
      <c r="D84" s="12"/>
      <c r="E84" s="10"/>
      <c r="F84" s="10"/>
      <c r="G84" s="4"/>
    </row>
    <row r="85" spans="1:7" hidden="1" x14ac:dyDescent="0.3">
      <c r="A85" s="4"/>
      <c r="B85" s="4"/>
      <c r="C85" s="5"/>
      <c r="D85" s="12"/>
      <c r="E85" s="10"/>
      <c r="F85" s="10"/>
      <c r="G85" s="4"/>
    </row>
    <row r="86" spans="1:7" hidden="1" x14ac:dyDescent="0.3">
      <c r="A86" s="4"/>
      <c r="B86" s="4"/>
      <c r="C86" s="5"/>
      <c r="D86" s="12"/>
      <c r="E86" s="10"/>
      <c r="F86" s="10"/>
      <c r="G86" s="4"/>
    </row>
    <row r="87" spans="1:7" hidden="1" x14ac:dyDescent="0.3">
      <c r="A87" s="4"/>
      <c r="B87" s="4"/>
      <c r="C87" s="5"/>
      <c r="D87" s="12"/>
      <c r="E87" s="10"/>
      <c r="F87" s="10"/>
      <c r="G87" s="4"/>
    </row>
    <row r="88" spans="1:7" hidden="1" x14ac:dyDescent="0.3">
      <c r="A88" s="4"/>
      <c r="B88" s="4"/>
      <c r="C88" s="5"/>
      <c r="D88" s="12"/>
      <c r="E88" s="10"/>
      <c r="F88" s="10"/>
      <c r="G88" s="4"/>
    </row>
    <row r="89" spans="1:7" x14ac:dyDescent="0.3">
      <c r="A89" s="21" t="s">
        <v>80</v>
      </c>
      <c r="B89" s="22"/>
      <c r="C89" s="22"/>
      <c r="D89" s="13">
        <f>D6+D43+D61</f>
        <v>278384.59999999998</v>
      </c>
      <c r="E89" s="13">
        <f>E6+E43+E61</f>
        <v>278384.59999999998</v>
      </c>
      <c r="F89" s="13">
        <f>F6+F43+F61</f>
        <v>165419.54939</v>
      </c>
      <c r="G89" s="11">
        <f>F89/E89*100</f>
        <v>59.421228541377658</v>
      </c>
    </row>
    <row r="90" spans="1:7" x14ac:dyDescent="0.3">
      <c r="A90" s="21" t="s">
        <v>53</v>
      </c>
      <c r="B90" s="22"/>
      <c r="C90" s="22"/>
      <c r="D90" s="13">
        <f>D89+D64</f>
        <v>452794.76299999992</v>
      </c>
      <c r="E90" s="13">
        <f>E89+E64</f>
        <v>443515.76299999998</v>
      </c>
      <c r="F90" s="13">
        <f>F89+F64</f>
        <v>319609.22879000002</v>
      </c>
      <c r="G90" s="11">
        <f>F90/E90*100</f>
        <v>72.062653788925203</v>
      </c>
    </row>
    <row r="91" spans="1:7" x14ac:dyDescent="0.3">
      <c r="D91" s="16"/>
      <c r="E91" s="17"/>
      <c r="F91" s="16"/>
    </row>
    <row r="92" spans="1:7" x14ac:dyDescent="0.3">
      <c r="F92" s="15"/>
    </row>
    <row r="93" spans="1:7" x14ac:dyDescent="0.3">
      <c r="F93" s="15"/>
      <c r="G93" s="15"/>
    </row>
  </sheetData>
  <mergeCells count="5">
    <mergeCell ref="A89:C89"/>
    <mergeCell ref="A90:C90"/>
    <mergeCell ref="A2:G2"/>
    <mergeCell ref="A4:G4"/>
    <mergeCell ref="B3:G3"/>
  </mergeCells>
  <pageMargins left="0.59055118110236227" right="0.59055118110236227" top="0.39370078740157483" bottom="0.39370078740157483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01.01.2023</vt:lpstr>
      <vt:lpstr>'на 01.01.2023'!Заголовки_для_печати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топ</cp:lastModifiedBy>
  <cp:lastPrinted>2021-10-11T06:45:54Z</cp:lastPrinted>
  <dcterms:created xsi:type="dcterms:W3CDTF">2021-04-13T11:36:41Z</dcterms:created>
  <dcterms:modified xsi:type="dcterms:W3CDTF">2023-01-11T08:17:03Z</dcterms:modified>
</cp:coreProperties>
</file>